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n Giang _2025\bao cao thang\cong van trinh ky\"/>
    </mc:Choice>
  </mc:AlternateContent>
  <bookViews>
    <workbookView xWindow="-105" yWindow="-105" windowWidth="19425" windowHeight="10305" activeTab="1"/>
  </bookViews>
  <sheets>
    <sheet name="Chi tieu chu yeu" sheetId="4" r:id="rId1"/>
    <sheet name="chi tieu nganh" sheetId="3" r:id="rId2"/>
  </sheets>
  <externalReferences>
    <externalReference r:id="rId3"/>
  </externalReferences>
  <definedNames>
    <definedName name="_xlnm.Print_Area" localSheetId="1">'chi tieu nganh'!$A$1:$S$52</definedName>
    <definedName name="_xlnm.Print_Titles" localSheetId="1">'chi tieu nganh'!$5:$7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4" l="1"/>
  <c r="H23" i="4"/>
  <c r="H19" i="4"/>
  <c r="H18" i="4"/>
  <c r="H17" i="4"/>
  <c r="H16" i="4"/>
  <c r="H15" i="4"/>
  <c r="H14" i="4"/>
  <c r="H9" i="4"/>
  <c r="G9" i="4"/>
  <c r="E9" i="4"/>
  <c r="D43" i="3"/>
  <c r="D23" i="3" l="1"/>
  <c r="D28" i="3" l="1"/>
  <c r="D27" i="3"/>
  <c r="D26" i="3"/>
  <c r="D8" i="3" l="1"/>
</calcChain>
</file>

<file path=xl/sharedStrings.xml><?xml version="1.0" encoding="utf-8"?>
<sst xmlns="http://schemas.openxmlformats.org/spreadsheetml/2006/main" count="283" uniqueCount="152">
  <si>
    <t>STT</t>
  </si>
  <si>
    <t>Chỉ tiêu</t>
  </si>
  <si>
    <t>%</t>
  </si>
  <si>
    <t>Triệu USD</t>
  </si>
  <si>
    <t>I</t>
  </si>
  <si>
    <t xml:space="preserve">Tốc độ tăng trưởng GRDP </t>
  </si>
  <si>
    <t>Phân theo khu vực</t>
  </si>
  <si>
    <t>Khu vực I (Nông, Lâm, Thủy)</t>
  </si>
  <si>
    <t>Khu vực II (Công nghiệp, Xây dựng)</t>
  </si>
  <si>
    <t>Riêng Công nghiệp</t>
  </si>
  <si>
    <t>Khu vực III (Dịch vụ)</t>
  </si>
  <si>
    <t>Thuế sản phẩm</t>
  </si>
  <si>
    <t>II</t>
  </si>
  <si>
    <t>Tổng sản lượng lúa</t>
  </si>
  <si>
    <t>Tổng sản lượng thủy sản</t>
  </si>
  <si>
    <t>Tấn</t>
  </si>
  <si>
    <t>Con</t>
  </si>
  <si>
    <t>Tổng vốn đầu tư toàn xã hội</t>
  </si>
  <si>
    <t>Tỷ đồng</t>
  </si>
  <si>
    <t>- Vốn ngân sách nhà nước</t>
  </si>
  <si>
    <t xml:space="preserve">      + BQLKKT Phú Quốc</t>
  </si>
  <si>
    <t xml:space="preserve">      + BQLKKT tỉnh</t>
  </si>
  <si>
    <t>Giải ngân vốn đầu tư công</t>
  </si>
  <si>
    <t>Tổng lượt khách du lịch</t>
  </si>
  <si>
    <t>Triệu lượt</t>
  </si>
  <si>
    <t>Xuất khẩu hàng hóa</t>
  </si>
  <si>
    <t>Vận tải hàng hóa</t>
  </si>
  <si>
    <t>1000T</t>
  </si>
  <si>
    <t>Vận tải hành khách</t>
  </si>
  <si>
    <t>1000T/NG</t>
  </si>
  <si>
    <t>- Vốn đầu tư ngoài ngân sách</t>
  </si>
  <si>
    <t>Giá trị sản xuất Công nghiệp</t>
  </si>
  <si>
    <t>Trong đó: Khách quốc tế</t>
  </si>
  <si>
    <t>Ngàn lượt</t>
  </si>
  <si>
    <t>Tổng mức bán lẻ hàng hóa và doanh thu dịch vụ</t>
  </si>
  <si>
    <t>Doanh thu du lịch</t>
  </si>
  <si>
    <t xml:space="preserve"> - Tốc độ tăng giá trị sản xuất Công nghiệp</t>
  </si>
  <si>
    <t>Kế hoạch</t>
  </si>
  <si>
    <t>6 tháng đầu năm</t>
  </si>
  <si>
    <t>6 tháng cuối năm</t>
  </si>
  <si>
    <t>9 Tháng</t>
  </si>
  <si>
    <t>Năm 2025</t>
  </si>
  <si>
    <t>Ước TH cả năm</t>
  </si>
  <si>
    <t>Quý III</t>
  </si>
  <si>
    <t>Quý IV</t>
  </si>
  <si>
    <t>Phương án 8,5%</t>
  </si>
  <si>
    <t>Phương án 10,0%</t>
  </si>
  <si>
    <t>*</t>
  </si>
  <si>
    <t>GRDP (Giá so sánh 2010)</t>
  </si>
  <si>
    <t>Chia ra: - Khu vực I (Nông lâm thủy sản)</t>
  </si>
  <si>
    <t>"</t>
  </si>
  <si>
    <t xml:space="preserve">             - Khu vực II (Công nghiệp - xây dựng)</t>
  </si>
  <si>
    <t xml:space="preserve">            - Khu vực III (Dịch vụ)</t>
  </si>
  <si>
    <t xml:space="preserve">            - Thuế SP trừ trợ cấp SP</t>
  </si>
  <si>
    <t>II.1</t>
  </si>
  <si>
    <t>II.2</t>
  </si>
  <si>
    <t xml:space="preserve">Chăn nuôi </t>
  </si>
  <si>
    <t xml:space="preserve">Trong đó:  - Sản lượng khai thác </t>
  </si>
  <si>
    <t xml:space="preserve">                - Nuôi trồng thủy sản</t>
  </si>
  <si>
    <t xml:space="preserve">                     + Tôm nuôi</t>
  </si>
  <si>
    <t xml:space="preserve">                     + Nuôi biển</t>
  </si>
  <si>
    <t xml:space="preserve"> - Tổng đàn trâu</t>
  </si>
  <si>
    <t xml:space="preserve"> - Tổng đàn bò</t>
  </si>
  <si>
    <t xml:space="preserve"> - Tổng đàn gia cầm</t>
  </si>
  <si>
    <t xml:space="preserve"> - Nuôi yến sào</t>
  </si>
  <si>
    <t xml:space="preserve">                     + Cá Tra</t>
  </si>
  <si>
    <t>-</t>
  </si>
  <si>
    <t xml:space="preserve"> - Tổng đàn heo</t>
  </si>
  <si>
    <t>1000 con</t>
  </si>
  <si>
    <t>II.3</t>
  </si>
  <si>
    <t>Trong đó: Công nghiệp</t>
  </si>
  <si>
    <t>-Tốc độ tăng tổng mức bán lẻ hàng hóa và doanh thu dịch vụ</t>
  </si>
  <si>
    <t>ĐVT</t>
  </si>
  <si>
    <t>Thực hiện năm 2024</t>
  </si>
  <si>
    <t>Đơn vị chủ trì</t>
  </si>
  <si>
    <t>Sở Nông nghiệp và Môi trường</t>
  </si>
  <si>
    <t>Sở Tài chính</t>
  </si>
  <si>
    <t>Sở Công thương</t>
  </si>
  <si>
    <t>Sở Du lịch</t>
  </si>
  <si>
    <t>Sở Xây dựng</t>
  </si>
  <si>
    <t>BQLKKT Phú Quốc</t>
  </si>
  <si>
    <t>BQLKKT tỉnh</t>
  </si>
  <si>
    <t>PHỤ LỤC III</t>
  </si>
  <si>
    <t>TÌNH HÌNH THỰC HIỆN CÁC CHỈ TIÊU THEO QUÝ VÀ CẢ NĂM 2025</t>
  </si>
  <si>
    <t>(Kèm theo Công văn số      /STC-THQH ngày       /    /2025 của Sở Tài chính tỉnh An Giang)</t>
  </si>
  <si>
    <t>PHỤ LỤC 2: CHỈ TIÊU KINH TẾ XÃ HỘI NĂM 2025</t>
  </si>
  <si>
    <t>Đơn vị</t>
  </si>
  <si>
    <t>Tỉnh Kiên Giang (trước sáp nhập)</t>
  </si>
  <si>
    <t>Tỉnh An Giang (trước sáp nhập)</t>
  </si>
  <si>
    <t>Tỉnh An Giang</t>
  </si>
  <si>
    <t>Ghi chú</t>
  </si>
  <si>
    <t>6 tháng</t>
  </si>
  <si>
    <t>6T/2025</t>
  </si>
  <si>
    <t>Tốc độ tăng trưởng GRDP (Giá SS 2010)</t>
  </si>
  <si>
    <t>GRDP bình quân đầu người</t>
  </si>
  <si>
    <t>Triệu đồng</t>
  </si>
  <si>
    <t>Cơ cấu kinh tế (giá HH)</t>
  </si>
  <si>
    <t xml:space="preserve"> - Nông - lâm - thủy sản</t>
  </si>
  <si>
    <t xml:space="preserve"> - Công nghiệp - xây dựng</t>
  </si>
  <si>
    <t xml:space="preserve"> - Dịch vụ</t>
  </si>
  <si>
    <t xml:space="preserve"> - Thuế NK, thuế SP trừ trợ cấp SP</t>
  </si>
  <si>
    <t>Tốc độ tăng giá trị sản xuất ngành Nông - Lâm - thủy sản (Giá SS2010)</t>
  </si>
  <si>
    <t>Tốc độ tăng giá trị sản xuất ngành công nghiệp (Giá SS2010)</t>
  </si>
  <si>
    <t>Tốc độ tăng tổng mức bán lẻ hàng hóa và doanh thu dịch vụ (Giá HH)</t>
  </si>
  <si>
    <t xml:space="preserve">Tổng thu ngân sách nhà nước trên địa bàn </t>
  </si>
  <si>
    <t>Kim ngạch xuất khẩu</t>
  </si>
  <si>
    <t>Tỷ lệ đô thị hóa</t>
  </si>
  <si>
    <t>Tỷ lệ trường học đạt chuẩn quốc gia</t>
  </si>
  <si>
    <t>Tỷ lệ huy động học sinh từ 6-14 tuổi đến trường</t>
  </si>
  <si>
    <t>&gt;97</t>
  </si>
  <si>
    <t>Giải quyết việc làm</t>
  </si>
  <si>
    <t>Lao động</t>
  </si>
  <si>
    <t>&gt;35.000</t>
  </si>
  <si>
    <t>Tỷ lệ lao động qua đào tạo (*)</t>
  </si>
  <si>
    <t>Trong đó: Lao động qua đào tạo có bằng cấp, chứng chỉ</t>
  </si>
  <si>
    <t>Số lao động có việc làm mới trong độ tuổi lao động</t>
  </si>
  <si>
    <t xml:space="preserve">Số xã đạt chuẩn nông thôn mới  </t>
  </si>
  <si>
    <t>Xã</t>
  </si>
  <si>
    <t>- Số xã đạt chuẩn nông thôn mới nâng cao</t>
  </si>
  <si>
    <t xml:space="preserve">Xã </t>
  </si>
  <si>
    <t xml:space="preserve">- Số xã đạt chuẩn nông thôn mới kiểu mẫu </t>
  </si>
  <si>
    <t>Tỷ lệ xã đạt tiêu chí quốc gia về y tế</t>
  </si>
  <si>
    <t>&gt;95</t>
  </si>
  <si>
    <t>Số bác sĩ trên 01 vạn dân</t>
  </si>
  <si>
    <t>Bác sĩ</t>
  </si>
  <si>
    <t>&gt;10</t>
  </si>
  <si>
    <t>Số giường bệnh trên 01 vạn dân</t>
  </si>
  <si>
    <t>Giường</t>
  </si>
  <si>
    <t>Tỷ lệ hộ nghèo đa chiều giảm bình quân %/năm</t>
  </si>
  <si>
    <t>&lt;2</t>
  </si>
  <si>
    <t>0,5-1,2</t>
  </si>
  <si>
    <t>Tỷ lệ tham gia bảo hiểm y tế</t>
  </si>
  <si>
    <t>Tỷ lệ lực lượng lao động trong độ tuổi tham gia Bảo hiểm xã hội</t>
  </si>
  <si>
    <t xml:space="preserve"> - Bảo hiểm xã hội bắt buộc</t>
  </si>
  <si>
    <t>- Bảo hiểm xã hội tự nguyện</t>
  </si>
  <si>
    <t>Tỷ lệ dân cư đô thị sử dụng nước sạch</t>
  </si>
  <si>
    <t>Tỷ lệ dân cư nông thôn sử dụng nước sạch</t>
  </si>
  <si>
    <t>Tỷ lệ thu gom và xử lý rác thải nguy hại (*)</t>
  </si>
  <si>
    <t>Trong đó: Tỷ lệ thu gom và xử lý chất thải y tế</t>
  </si>
  <si>
    <t>Tỷ lệ che phủ rừng</t>
  </si>
  <si>
    <t>Tỷ lệ cơ quan nhà nước các cấp hoàn thiện chính quyền điện tử</t>
  </si>
  <si>
    <t>(Kèm theo Công văn số  ……./STC-THQH ngày ……./7/2025 của Sở Tài chính)</t>
  </si>
  <si>
    <t>9 tháng</t>
  </si>
  <si>
    <t>Ước cả năm</t>
  </si>
  <si>
    <t>Thống kê An Giang</t>
  </si>
  <si>
    <t>Sở Công Thương phối hợp với Thống kê An Giang</t>
  </si>
  <si>
    <t>Sở Công Thương</t>
  </si>
  <si>
    <t>Sở Giáo dục và Đào tạo</t>
  </si>
  <si>
    <t>Sở Nội vụ</t>
  </si>
  <si>
    <t>Sở Y tế</t>
  </si>
  <si>
    <t>BHXH khu vục XXXIV</t>
  </si>
  <si>
    <t>Sở KHCN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</si>
</sst>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.0"/>
  </numFmts>
  <fonts count="2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3"/>
      <name val="VNI-Times"/>
      <family val="2"/>
    </font>
    <font>
      <sz val="13"/>
      <name val="Times New Roman"/>
      <family val="1"/>
    </font>
    <font>
      <b/>
      <i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sz val="14"/>
      <color theme="1"/>
      <name val="Times New Roman"/>
      <family val="2"/>
    </font>
    <font>
      <b/>
      <i/>
      <sz val="11"/>
      <color theme="1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2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2"/>
    </font>
    <font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185">
    <xf numFmtId="0" fontId="0" fillId="0" borderId="0" xfId="0"/>
    <xf numFmtId="0" fontId="5" fillId="0" borderId="0" xfId="0" applyFont="1"/>
    <xf numFmtId="0" fontId="4" fillId="0" borderId="0" xfId="0" applyFont="1"/>
    <xf numFmtId="0" fontId="6" fillId="0" borderId="0" xfId="0" applyFont="1"/>
    <xf numFmtId="0" fontId="9" fillId="0" borderId="0" xfId="0" applyFont="1"/>
    <xf numFmtId="0" fontId="15" fillId="0" borderId="0" xfId="0" applyFont="1"/>
    <xf numFmtId="0" fontId="12" fillId="0" borderId="0" xfId="0" applyFont="1"/>
    <xf numFmtId="0" fontId="7" fillId="0" borderId="0" xfId="0" applyFont="1"/>
    <xf numFmtId="165" fontId="7" fillId="0" borderId="0" xfId="0" applyNumberFormat="1" applyFont="1"/>
    <xf numFmtId="0" fontId="18" fillId="0" borderId="0" xfId="0" applyFont="1"/>
    <xf numFmtId="0" fontId="14" fillId="0" borderId="1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left" vertical="center" wrapText="1" shrinkToFit="1"/>
    </xf>
    <xf numFmtId="0" fontId="7" fillId="0" borderId="1" xfId="2" applyFont="1" applyBorder="1" applyAlignment="1">
      <alignment horizontal="center" vertical="center" wrapText="1" shrinkToFit="1"/>
    </xf>
    <xf numFmtId="0" fontId="7" fillId="0" borderId="1" xfId="2" applyFont="1" applyBorder="1" applyAlignment="1">
      <alignment horizontal="center" vertical="center" shrinkToFit="1"/>
    </xf>
    <xf numFmtId="0" fontId="7" fillId="0" borderId="1" xfId="2" applyFont="1" applyBorder="1" applyAlignment="1">
      <alignment horizontal="left" vertical="center" wrapText="1" shrinkToFit="1"/>
    </xf>
    <xf numFmtId="0" fontId="10" fillId="0" borderId="1" xfId="2" applyFont="1" applyBorder="1" applyAlignment="1">
      <alignment horizontal="center" vertical="center" shrinkToFit="1"/>
    </xf>
    <xf numFmtId="0" fontId="10" fillId="0" borderId="1" xfId="2" applyFont="1" applyBorder="1" applyAlignment="1">
      <alignment horizontal="left" vertical="center" wrapText="1" shrinkToFit="1"/>
    </xf>
    <xf numFmtId="0" fontId="10" fillId="0" borderId="1" xfId="2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4" fillId="0" borderId="1" xfId="2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2" borderId="0" xfId="0" applyFill="1"/>
    <xf numFmtId="0" fontId="20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justify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0" fontId="23" fillId="3" borderId="12" xfId="0" applyFont="1" applyFill="1" applyBorder="1" applyAlignment="1">
      <alignment horizontal="justify" vertical="center" wrapText="1"/>
    </xf>
    <xf numFmtId="0" fontId="23" fillId="3" borderId="10" xfId="0" applyFont="1" applyFill="1" applyBorder="1" applyAlignment="1">
      <alignment horizontal="center" vertical="center" wrapText="1"/>
    </xf>
    <xf numFmtId="2" fontId="6" fillId="0" borderId="10" xfId="1" applyNumberFormat="1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justify" vertical="center" wrapText="1"/>
    </xf>
    <xf numFmtId="0" fontId="6" fillId="4" borderId="10" xfId="0" applyFont="1" applyFill="1" applyBorder="1" applyAlignment="1">
      <alignment horizontal="center" vertical="center" wrapText="1"/>
    </xf>
    <xf numFmtId="4" fontId="6" fillId="4" borderId="13" xfId="1" applyNumberFormat="1" applyFont="1" applyFill="1" applyBorder="1" applyAlignment="1">
      <alignment horizontal="center" vertical="center"/>
    </xf>
    <xf numFmtId="3" fontId="6" fillId="4" borderId="10" xfId="1" applyNumberFormat="1" applyFont="1" applyFill="1" applyBorder="1" applyAlignment="1">
      <alignment horizontal="center" vertical="center"/>
    </xf>
    <xf numFmtId="4" fontId="6" fillId="4" borderId="10" xfId="0" applyNumberFormat="1" applyFont="1" applyFill="1" applyBorder="1" applyAlignment="1">
      <alignment horizontal="center" vertical="center"/>
    </xf>
    <xf numFmtId="3" fontId="6" fillId="4" borderId="10" xfId="0" applyNumberFormat="1" applyFont="1" applyFill="1" applyBorder="1" applyAlignment="1">
      <alignment horizontal="center" vertical="center"/>
    </xf>
    <xf numFmtId="166" fontId="6" fillId="4" borderId="10" xfId="0" applyNumberFormat="1" applyFont="1" applyFill="1" applyBorder="1" applyAlignment="1">
      <alignment horizontal="center" vertical="center"/>
    </xf>
    <xf numFmtId="0" fontId="0" fillId="4" borderId="0" xfId="0" applyFill="1"/>
    <xf numFmtId="4" fontId="0" fillId="4" borderId="0" xfId="0" applyNumberFormat="1" applyFill="1"/>
    <xf numFmtId="3" fontId="6" fillId="0" borderId="13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center" vertical="center" wrapText="1"/>
    </xf>
    <xf numFmtId="166" fontId="6" fillId="0" borderId="10" xfId="0" applyNumberFormat="1" applyFont="1" applyBorder="1" applyAlignment="1">
      <alignment horizontal="center" vertical="center"/>
    </xf>
    <xf numFmtId="3" fontId="6" fillId="0" borderId="10" xfId="0" quotePrefix="1" applyNumberFormat="1" applyFont="1" applyBorder="1" applyAlignment="1">
      <alignment horizontal="center" vertical="center"/>
    </xf>
    <xf numFmtId="2" fontId="20" fillId="0" borderId="14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horizontal="justify" vertical="center" wrapText="1"/>
    </xf>
    <xf numFmtId="0" fontId="23" fillId="0" borderId="10" xfId="0" applyFont="1" applyBorder="1" applyAlignment="1">
      <alignment horizontal="center" vertical="center" wrapText="1"/>
    </xf>
    <xf numFmtId="0" fontId="6" fillId="0" borderId="13" xfId="0" quotePrefix="1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" fontId="20" fillId="0" borderId="10" xfId="0" applyNumberFormat="1" applyFont="1" applyBorder="1" applyAlignment="1">
      <alignment horizontal="center" vertical="center" wrapText="1"/>
    </xf>
    <xf numFmtId="3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" fontId="20" fillId="4" borderId="10" xfId="0" applyNumberFormat="1" applyFont="1" applyFill="1" applyBorder="1" applyAlignment="1">
      <alignment horizontal="center" vertical="center" wrapText="1"/>
    </xf>
    <xf numFmtId="3" fontId="20" fillId="0" borderId="10" xfId="0" applyNumberFormat="1" applyFont="1" applyBorder="1" applyAlignment="1">
      <alignment horizontal="center" wrapText="1"/>
    </xf>
    <xf numFmtId="0" fontId="20" fillId="0" borderId="10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164" fontId="14" fillId="0" borderId="1" xfId="1" applyNumberFormat="1" applyFont="1" applyFill="1" applyBorder="1" applyAlignment="1">
      <alignment horizontal="center" vertical="center" wrapText="1" shrinkToFit="1"/>
    </xf>
    <xf numFmtId="164" fontId="14" fillId="0" borderId="1" xfId="1" applyNumberFormat="1" applyFont="1" applyFill="1" applyBorder="1" applyAlignment="1">
      <alignment horizontal="center" vertical="center" shrinkToFit="1"/>
    </xf>
    <xf numFmtId="164" fontId="14" fillId="0" borderId="5" xfId="1" applyNumberFormat="1" applyFont="1" applyFill="1" applyBorder="1" applyAlignment="1">
      <alignment horizontal="center" vertical="center" wrapText="1" shrinkToFit="1"/>
    </xf>
    <xf numFmtId="164" fontId="7" fillId="0" borderId="1" xfId="1" applyNumberFormat="1" applyFont="1" applyFill="1" applyBorder="1" applyAlignment="1">
      <alignment horizontal="center" vertical="center" wrapText="1" shrinkToFit="1"/>
    </xf>
    <xf numFmtId="164" fontId="7" fillId="0" borderId="1" xfId="1" applyNumberFormat="1" applyFont="1" applyFill="1" applyBorder="1" applyAlignment="1">
      <alignment horizontal="center" vertical="center" shrinkToFit="1"/>
    </xf>
    <xf numFmtId="164" fontId="7" fillId="0" borderId="5" xfId="1" applyNumberFormat="1" applyFont="1" applyFill="1" applyBorder="1" applyAlignment="1">
      <alignment horizontal="center" vertical="center" wrapText="1" shrinkToFit="1"/>
    </xf>
    <xf numFmtId="164" fontId="7" fillId="0" borderId="5" xfId="1" applyNumberFormat="1" applyFont="1" applyFill="1" applyBorder="1" applyAlignment="1">
      <alignment horizontal="center" vertical="center" shrinkToFit="1"/>
    </xf>
    <xf numFmtId="43" fontId="13" fillId="0" borderId="1" xfId="1" applyFont="1" applyFill="1" applyBorder="1" applyAlignment="1">
      <alignment horizontal="center" vertical="center" shrinkToFit="1"/>
    </xf>
    <xf numFmtId="43" fontId="13" fillId="0" borderId="1" xfId="1" applyFont="1" applyFill="1" applyBorder="1" applyAlignment="1">
      <alignment horizontal="center" vertical="center" wrapText="1" shrinkToFit="1"/>
    </xf>
    <xf numFmtId="43" fontId="13" fillId="0" borderId="5" xfId="1" applyFont="1" applyFill="1" applyBorder="1" applyAlignment="1">
      <alignment horizontal="center" vertical="center" wrapText="1" shrinkToFit="1"/>
    </xf>
    <xf numFmtId="43" fontId="7" fillId="0" borderId="1" xfId="1" applyFont="1" applyFill="1" applyBorder="1" applyAlignment="1">
      <alignment horizontal="center" vertical="center" shrinkToFit="1"/>
    </xf>
    <xf numFmtId="43" fontId="7" fillId="0" borderId="1" xfId="1" applyFont="1" applyFill="1" applyBorder="1" applyAlignment="1">
      <alignment horizontal="center" vertical="center" wrapText="1" shrinkToFit="1"/>
    </xf>
    <xf numFmtId="43" fontId="7" fillId="0" borderId="5" xfId="1" applyFont="1" applyFill="1" applyBorder="1" applyAlignment="1">
      <alignment horizontal="center" vertical="center" wrapText="1" shrinkToFit="1"/>
    </xf>
    <xf numFmtId="43" fontId="7" fillId="0" borderId="5" xfId="1" applyFont="1" applyFill="1" applyBorder="1" applyAlignment="1">
      <alignment horizontal="center" vertical="center" shrinkToFit="1"/>
    </xf>
    <xf numFmtId="164" fontId="7" fillId="0" borderId="1" xfId="1" applyNumberFormat="1" applyFont="1" applyFill="1" applyBorder="1" applyAlignment="1">
      <alignment horizontal="center" vertical="center"/>
    </xf>
    <xf numFmtId="164" fontId="7" fillId="0" borderId="5" xfId="1" applyNumberFormat="1" applyFont="1" applyFill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 wrapText="1" shrinkToFit="1"/>
    </xf>
    <xf numFmtId="43" fontId="10" fillId="0" borderId="1" xfId="1" applyFont="1" applyFill="1" applyBorder="1" applyAlignment="1">
      <alignment horizontal="center" vertical="center" wrapText="1" shrinkToFit="1"/>
    </xf>
    <xf numFmtId="43" fontId="7" fillId="0" borderId="1" xfId="1" applyFont="1" applyFill="1" applyBorder="1" applyAlignment="1">
      <alignment horizontal="center" vertical="center"/>
    </xf>
    <xf numFmtId="43" fontId="7" fillId="0" borderId="8" xfId="1" applyFont="1" applyFill="1" applyBorder="1" applyAlignment="1">
      <alignment horizontal="center" vertical="center"/>
    </xf>
    <xf numFmtId="43" fontId="7" fillId="0" borderId="7" xfId="1" applyFont="1" applyFill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/>
    </xf>
    <xf numFmtId="164" fontId="10" fillId="0" borderId="9" xfId="1" applyNumberFormat="1" applyFont="1" applyFill="1" applyBorder="1" applyAlignment="1">
      <alignment horizontal="center" vertical="center" wrapText="1" shrinkToFit="1"/>
    </xf>
    <xf numFmtId="164" fontId="10" fillId="0" borderId="7" xfId="1" applyNumberFormat="1" applyFont="1" applyFill="1" applyBorder="1" applyAlignment="1">
      <alignment horizontal="center" vertical="center"/>
    </xf>
    <xf numFmtId="164" fontId="7" fillId="0" borderId="8" xfId="1" applyNumberFormat="1" applyFont="1" applyFill="1" applyBorder="1" applyAlignment="1">
      <alignment horizontal="center" vertical="center" wrapText="1" shrinkToFit="1"/>
    </xf>
    <xf numFmtId="164" fontId="7" fillId="0" borderId="7" xfId="1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49" fontId="10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/>
    </xf>
    <xf numFmtId="0" fontId="10" fillId="0" borderId="1" xfId="2" quotePrefix="1" applyFont="1" applyBorder="1" applyAlignment="1">
      <alignment horizontal="left" vertical="center" shrinkToFit="1"/>
    </xf>
    <xf numFmtId="0" fontId="7" fillId="0" borderId="1" xfId="2" quotePrefix="1" applyFont="1" applyBorder="1" applyAlignment="1">
      <alignment horizontal="left" vertical="center" shrinkToFit="1"/>
    </xf>
    <xf numFmtId="0" fontId="10" fillId="0" borderId="1" xfId="2" quotePrefix="1" applyFont="1" applyBorder="1" applyAlignment="1">
      <alignment horizontal="left" vertical="center" wrapText="1" shrinkToFi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43" fontId="14" fillId="0" borderId="1" xfId="1" applyFont="1" applyFill="1" applyBorder="1" applyAlignment="1">
      <alignment horizontal="center" vertical="center"/>
    </xf>
    <xf numFmtId="43" fontId="14" fillId="0" borderId="1" xfId="1" applyFont="1" applyFill="1" applyBorder="1" applyAlignment="1">
      <alignment horizontal="center" vertical="center" wrapText="1"/>
    </xf>
    <xf numFmtId="43" fontId="14" fillId="0" borderId="1" xfId="1" applyFont="1" applyFill="1" applyBorder="1" applyAlignment="1">
      <alignment horizontal="center" vertical="center" wrapText="1" shrinkToFit="1"/>
    </xf>
    <xf numFmtId="43" fontId="14" fillId="0" borderId="5" xfId="1" applyFont="1" applyFill="1" applyBorder="1" applyAlignment="1">
      <alignment horizontal="center" vertical="center" wrapText="1" shrinkToFit="1"/>
    </xf>
    <xf numFmtId="43" fontId="17" fillId="0" borderId="1" xfId="1" applyFont="1" applyFill="1" applyBorder="1" applyAlignment="1">
      <alignment horizontal="center" vertical="center"/>
    </xf>
    <xf numFmtId="43" fontId="13" fillId="0" borderId="1" xfId="1" applyFont="1" applyFill="1" applyBorder="1" applyAlignment="1">
      <alignment horizontal="center" vertical="center"/>
    </xf>
    <xf numFmtId="43" fontId="10" fillId="0" borderId="1" xfId="1" applyFont="1" applyFill="1" applyBorder="1" applyAlignment="1">
      <alignment horizontal="center" vertical="center"/>
    </xf>
    <xf numFmtId="164" fontId="14" fillId="0" borderId="1" xfId="1" applyNumberFormat="1" applyFont="1" applyFill="1" applyBorder="1" applyAlignment="1">
      <alignment horizontal="center" vertical="center"/>
    </xf>
    <xf numFmtId="43" fontId="7" fillId="0" borderId="5" xfId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/>
    </xf>
    <xf numFmtId="43" fontId="10" fillId="0" borderId="5" xfId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64" fontId="14" fillId="4" borderId="1" xfId="1" applyNumberFormat="1" applyFont="1" applyFill="1" applyBorder="1" applyAlignment="1">
      <alignment horizontal="center" vertical="center" wrapText="1" shrinkToFit="1"/>
    </xf>
    <xf numFmtId="164" fontId="7" fillId="4" borderId="1" xfId="1" applyNumberFormat="1" applyFont="1" applyFill="1" applyBorder="1" applyAlignment="1">
      <alignment horizontal="center" vertical="center" shrinkToFit="1"/>
    </xf>
    <xf numFmtId="43" fontId="14" fillId="4" borderId="1" xfId="1" applyFont="1" applyFill="1" applyBorder="1" applyAlignment="1">
      <alignment horizontal="center" vertical="center" wrapText="1" shrinkToFit="1"/>
    </xf>
    <xf numFmtId="43" fontId="13" fillId="4" borderId="1" xfId="1" applyFont="1" applyFill="1" applyBorder="1" applyAlignment="1">
      <alignment horizontal="center" vertical="center" shrinkToFit="1"/>
    </xf>
    <xf numFmtId="43" fontId="7" fillId="4" borderId="1" xfId="1" applyFont="1" applyFill="1" applyBorder="1" applyAlignment="1">
      <alignment horizontal="center" vertical="center" shrinkToFit="1"/>
    </xf>
    <xf numFmtId="164" fontId="14" fillId="4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/>
    </xf>
    <xf numFmtId="164" fontId="10" fillId="4" borderId="1" xfId="1" applyNumberFormat="1" applyFont="1" applyFill="1" applyBorder="1" applyAlignment="1">
      <alignment horizontal="center" vertical="center"/>
    </xf>
    <xf numFmtId="43" fontId="7" fillId="4" borderId="1" xfId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 wrapText="1" shrinkToFit="1"/>
    </xf>
    <xf numFmtId="165" fontId="7" fillId="4" borderId="0" xfId="0" applyNumberFormat="1" applyFont="1" applyFill="1"/>
    <xf numFmtId="0" fontId="9" fillId="4" borderId="0" xfId="0" applyFont="1" applyFill="1"/>
    <xf numFmtId="164" fontId="14" fillId="4" borderId="1" xfId="1" applyNumberFormat="1" applyFont="1" applyFill="1" applyBorder="1" applyAlignment="1">
      <alignment horizontal="center" vertical="center" shrinkToFit="1"/>
    </xf>
    <xf numFmtId="43" fontId="13" fillId="4" borderId="1" xfId="1" applyFont="1" applyFill="1" applyBorder="1" applyAlignment="1">
      <alignment horizontal="center" vertical="center" wrapText="1" shrinkToFit="1"/>
    </xf>
    <xf numFmtId="43" fontId="7" fillId="4" borderId="1" xfId="1" applyFont="1" applyFill="1" applyBorder="1" applyAlignment="1">
      <alignment horizontal="center" vertical="center" wrapText="1" shrinkToFit="1"/>
    </xf>
    <xf numFmtId="0" fontId="7" fillId="4" borderId="0" xfId="0" applyFont="1" applyFill="1"/>
    <xf numFmtId="0" fontId="6" fillId="4" borderId="0" xfId="0" applyFont="1" applyFill="1"/>
    <xf numFmtId="0" fontId="2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2" fontId="20" fillId="0" borderId="11" xfId="0" applyNumberFormat="1" applyFont="1" applyBorder="1" applyAlignment="1">
      <alignment horizontal="center" vertical="center" wrapText="1"/>
    </xf>
    <xf numFmtId="2" fontId="20" fillId="0" borderId="15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3" fontId="20" fillId="0" borderId="11" xfId="0" applyNumberFormat="1" applyFont="1" applyBorder="1" applyAlignment="1">
      <alignment horizontal="center" vertical="center" wrapText="1"/>
    </xf>
    <xf numFmtId="3" fontId="20" fillId="0" borderId="14" xfId="0" applyNumberFormat="1" applyFont="1" applyBorder="1" applyAlignment="1">
      <alignment horizontal="center" vertical="center" wrapText="1"/>
    </xf>
    <xf numFmtId="3" fontId="20" fillId="0" borderId="15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43" fontId="14" fillId="0" borderId="2" xfId="0" applyNumberFormat="1" applyFont="1" applyBorder="1" applyAlignment="1">
      <alignment horizontal="center" vertical="center" wrapText="1"/>
    </xf>
    <xf numFmtId="43" fontId="14" fillId="0" borderId="3" xfId="0" applyNumberFormat="1" applyFont="1" applyBorder="1" applyAlignment="1">
      <alignment horizontal="center" vertical="center" wrapText="1"/>
    </xf>
    <xf numFmtId="43" fontId="14" fillId="0" borderId="4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</cellXfs>
  <cellStyles count="8">
    <cellStyle name="Comma" xfId="1" builtinId="3"/>
    <cellStyle name="Comma [0] 2" xfId="3"/>
    <cellStyle name="Comma 2" xfId="4"/>
    <cellStyle name="Comma 4" xfId="5"/>
    <cellStyle name="Comma 7" xfId="7"/>
    <cellStyle name="Normal" xfId="0" builtinId="0"/>
    <cellStyle name="Normal 10" xfId="6"/>
    <cellStyle name="Normal_Bieu 01-0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Zalo%20Received%20Files\So%20lieu%20nam%202025%20chung%20gom%202%20KH%20tang%20truong%20Q%203&amp;4%20(6.7.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6">
          <cell r="I56">
            <v>133181</v>
          </cell>
        </row>
        <row r="57">
          <cell r="I57">
            <v>628885</v>
          </cell>
        </row>
        <row r="58">
          <cell r="I58">
            <v>99251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3"/>
  <sheetViews>
    <sheetView topLeftCell="A2" workbookViewId="0">
      <pane xSplit="2" ySplit="5" topLeftCell="F7" activePane="bottomRight" state="frozen"/>
      <selection activeCell="A2" sqref="A2"/>
      <selection pane="topRight" activeCell="C2" sqref="C2"/>
      <selection pane="bottomLeft" activeCell="A7" sqref="A7"/>
      <selection pane="bottomRight" activeCell="N27" sqref="N27:N29"/>
    </sheetView>
  </sheetViews>
  <sheetFormatPr defaultRowHeight="15.75" x14ac:dyDescent="0.25"/>
  <cols>
    <col min="1" max="1" width="6" style="61" customWidth="1"/>
    <col min="2" max="2" width="40.375" customWidth="1"/>
    <col min="3" max="3" width="10.875" style="61" customWidth="1"/>
    <col min="4" max="7" width="9.875" style="61" customWidth="1"/>
    <col min="8" max="13" width="9.125" style="61" customWidth="1"/>
    <col min="14" max="14" width="27" style="69" customWidth="1"/>
    <col min="16" max="16" width="10.625" bestFit="1" customWidth="1"/>
  </cols>
  <sheetData>
    <row r="2" spans="1:14" ht="23.25" customHeight="1" x14ac:dyDescent="0.25">
      <c r="A2" s="151" t="s">
        <v>85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ht="23.25" customHeight="1" x14ac:dyDescent="0.25">
      <c r="A3" s="152" t="s">
        <v>141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5" spans="1:14" ht="40.5" customHeight="1" x14ac:dyDescent="0.25">
      <c r="A5" s="153" t="s">
        <v>0</v>
      </c>
      <c r="B5" s="153" t="s">
        <v>1</v>
      </c>
      <c r="C5" s="153" t="s">
        <v>86</v>
      </c>
      <c r="D5" s="155" t="s">
        <v>87</v>
      </c>
      <c r="E5" s="155"/>
      <c r="F5" s="155" t="s">
        <v>88</v>
      </c>
      <c r="G5" s="155"/>
      <c r="H5" s="155" t="s">
        <v>89</v>
      </c>
      <c r="I5" s="155"/>
      <c r="J5" s="155"/>
      <c r="K5" s="155"/>
      <c r="L5" s="155"/>
      <c r="M5" s="155"/>
      <c r="N5" s="156" t="s">
        <v>90</v>
      </c>
    </row>
    <row r="6" spans="1:14" ht="36.75" customHeight="1" x14ac:dyDescent="0.25">
      <c r="A6" s="154"/>
      <c r="B6" s="154"/>
      <c r="C6" s="154"/>
      <c r="D6" s="26" t="s">
        <v>37</v>
      </c>
      <c r="E6" s="26" t="s">
        <v>91</v>
      </c>
      <c r="F6" s="26" t="s">
        <v>37</v>
      </c>
      <c r="G6" s="26" t="s">
        <v>91</v>
      </c>
      <c r="H6" s="26" t="s">
        <v>92</v>
      </c>
      <c r="I6" s="26" t="s">
        <v>43</v>
      </c>
      <c r="J6" s="26" t="s">
        <v>142</v>
      </c>
      <c r="K6" s="26" t="s">
        <v>44</v>
      </c>
      <c r="L6" s="26" t="s">
        <v>39</v>
      </c>
      <c r="M6" s="26" t="s">
        <v>143</v>
      </c>
      <c r="N6" s="142"/>
    </row>
    <row r="7" spans="1:14" ht="22.5" customHeight="1" x14ac:dyDescent="0.25">
      <c r="A7" s="27">
        <v>1</v>
      </c>
      <c r="B7" s="28" t="s">
        <v>93</v>
      </c>
      <c r="C7" s="29" t="s">
        <v>2</v>
      </c>
      <c r="D7" s="30">
        <v>8</v>
      </c>
      <c r="E7" s="27">
        <v>8.1999999999999993</v>
      </c>
      <c r="F7" s="27">
        <v>8.5</v>
      </c>
      <c r="G7" s="27">
        <v>8.02</v>
      </c>
      <c r="H7" s="27">
        <v>8.1199999999999992</v>
      </c>
      <c r="I7" s="27"/>
      <c r="J7" s="27"/>
      <c r="K7" s="27"/>
      <c r="L7" s="27"/>
      <c r="M7" s="27"/>
      <c r="N7" s="142" t="s">
        <v>144</v>
      </c>
    </row>
    <row r="8" spans="1:14" ht="22.5" customHeight="1" x14ac:dyDescent="0.25">
      <c r="A8" s="27">
        <v>2</v>
      </c>
      <c r="B8" s="28" t="s">
        <v>94</v>
      </c>
      <c r="C8" s="29" t="s">
        <v>95</v>
      </c>
      <c r="D8" s="30">
        <v>91.48</v>
      </c>
      <c r="E8" s="31" t="s">
        <v>66</v>
      </c>
      <c r="F8" s="27">
        <v>75</v>
      </c>
      <c r="G8" s="31" t="s">
        <v>66</v>
      </c>
      <c r="H8" s="32">
        <v>37.924589899490911</v>
      </c>
      <c r="I8" s="33"/>
      <c r="J8" s="33"/>
      <c r="K8" s="32"/>
      <c r="L8" s="32"/>
      <c r="M8" s="27"/>
      <c r="N8" s="143"/>
    </row>
    <row r="9" spans="1:14" ht="22.5" customHeight="1" x14ac:dyDescent="0.25">
      <c r="A9" s="140">
        <v>3</v>
      </c>
      <c r="B9" s="28" t="s">
        <v>96</v>
      </c>
      <c r="C9" s="29" t="s">
        <v>2</v>
      </c>
      <c r="D9" s="30">
        <v>100</v>
      </c>
      <c r="E9" s="27">
        <f>E10+E11+E12+E13</f>
        <v>100</v>
      </c>
      <c r="F9" s="31" t="s">
        <v>66</v>
      </c>
      <c r="G9" s="31">
        <f>G10+G11+G12+G13</f>
        <v>100</v>
      </c>
      <c r="H9" s="34">
        <f>H10+H11+H12+H13</f>
        <v>100.00000000000003</v>
      </c>
      <c r="I9" s="34"/>
      <c r="J9" s="34"/>
      <c r="K9" s="27"/>
      <c r="L9" s="27"/>
      <c r="M9" s="27"/>
      <c r="N9" s="143"/>
    </row>
    <row r="10" spans="1:14" ht="22.5" customHeight="1" x14ac:dyDescent="0.25">
      <c r="A10" s="147"/>
      <c r="B10" s="35" t="s">
        <v>97</v>
      </c>
      <c r="C10" s="36" t="s">
        <v>2</v>
      </c>
      <c r="D10" s="30">
        <v>35.549999999999997</v>
      </c>
      <c r="E10" s="27">
        <v>37.43</v>
      </c>
      <c r="F10" s="31" t="s">
        <v>66</v>
      </c>
      <c r="G10" s="31">
        <v>35.549999999999997</v>
      </c>
      <c r="H10" s="37">
        <v>34.302128638075423</v>
      </c>
      <c r="I10" s="37"/>
      <c r="J10" s="37"/>
      <c r="K10" s="32"/>
      <c r="L10" s="32"/>
      <c r="M10" s="27"/>
      <c r="N10" s="143"/>
    </row>
    <row r="11" spans="1:14" ht="22.5" customHeight="1" x14ac:dyDescent="0.25">
      <c r="A11" s="147"/>
      <c r="B11" s="35" t="s">
        <v>98</v>
      </c>
      <c r="C11" s="36" t="s">
        <v>2</v>
      </c>
      <c r="D11" s="30">
        <v>21.11</v>
      </c>
      <c r="E11" s="27">
        <v>19.46</v>
      </c>
      <c r="F11" s="31" t="s">
        <v>66</v>
      </c>
      <c r="G11" s="31">
        <v>21.11</v>
      </c>
      <c r="H11" s="37">
        <v>17.134668727324371</v>
      </c>
      <c r="I11" s="37"/>
      <c r="J11" s="37"/>
      <c r="K11" s="32"/>
      <c r="L11" s="32"/>
      <c r="M11" s="27"/>
      <c r="N11" s="143"/>
    </row>
    <row r="12" spans="1:14" ht="22.5" customHeight="1" x14ac:dyDescent="0.25">
      <c r="A12" s="147"/>
      <c r="B12" s="35" t="s">
        <v>99</v>
      </c>
      <c r="C12" s="36" t="s">
        <v>2</v>
      </c>
      <c r="D12" s="30">
        <v>38.06</v>
      </c>
      <c r="E12" s="27">
        <v>37.47</v>
      </c>
      <c r="F12" s="31" t="s">
        <v>66</v>
      </c>
      <c r="G12" s="31">
        <v>38.06</v>
      </c>
      <c r="H12" s="37">
        <v>43.730004069662755</v>
      </c>
      <c r="I12" s="37"/>
      <c r="J12" s="37"/>
      <c r="K12" s="32"/>
      <c r="L12" s="32"/>
      <c r="M12" s="27"/>
      <c r="N12" s="143"/>
    </row>
    <row r="13" spans="1:14" ht="22.5" customHeight="1" x14ac:dyDescent="0.25">
      <c r="A13" s="141"/>
      <c r="B13" s="35" t="s">
        <v>100</v>
      </c>
      <c r="C13" s="36" t="s">
        <v>2</v>
      </c>
      <c r="D13" s="30">
        <v>5.25</v>
      </c>
      <c r="E13" s="27">
        <v>5.64</v>
      </c>
      <c r="F13" s="31" t="s">
        <v>66</v>
      </c>
      <c r="G13" s="31">
        <v>5.28</v>
      </c>
      <c r="H13" s="37">
        <v>4.8331985649374714</v>
      </c>
      <c r="I13" s="37"/>
      <c r="J13" s="37"/>
      <c r="K13" s="32"/>
      <c r="L13" s="32"/>
      <c r="M13" s="27"/>
      <c r="N13" s="143"/>
    </row>
    <row r="14" spans="1:14" ht="31.5" x14ac:dyDescent="0.25">
      <c r="A14" s="27">
        <v>4</v>
      </c>
      <c r="B14" s="28" t="s">
        <v>101</v>
      </c>
      <c r="C14" s="29" t="s">
        <v>2</v>
      </c>
      <c r="D14" s="30">
        <v>3.37</v>
      </c>
      <c r="E14" s="27">
        <v>3.5</v>
      </c>
      <c r="F14" s="31" t="s">
        <v>66</v>
      </c>
      <c r="G14" s="31">
        <v>3.73</v>
      </c>
      <c r="H14" s="37">
        <f>103.490037126674-100</f>
        <v>3.4900371266739967</v>
      </c>
      <c r="I14" s="37"/>
      <c r="J14" s="37"/>
      <c r="K14" s="32"/>
      <c r="L14" s="32"/>
      <c r="M14" s="27"/>
      <c r="N14" s="143"/>
    </row>
    <row r="15" spans="1:14" ht="31.5" x14ac:dyDescent="0.25">
      <c r="A15" s="27">
        <v>5</v>
      </c>
      <c r="B15" s="28" t="s">
        <v>102</v>
      </c>
      <c r="C15" s="29" t="s">
        <v>2</v>
      </c>
      <c r="D15" s="30">
        <v>13.28</v>
      </c>
      <c r="E15" s="27">
        <v>13.89</v>
      </c>
      <c r="F15" s="31" t="s">
        <v>66</v>
      </c>
      <c r="G15" s="31">
        <v>13</v>
      </c>
      <c r="H15" s="32">
        <f>113.049466127247-100</f>
        <v>13.049466127247001</v>
      </c>
      <c r="I15" s="32"/>
      <c r="J15" s="32"/>
      <c r="K15" s="32"/>
      <c r="L15" s="32"/>
      <c r="M15" s="27"/>
      <c r="N15" s="144"/>
    </row>
    <row r="16" spans="1:14" ht="31.5" x14ac:dyDescent="0.25">
      <c r="A16" s="27">
        <v>6</v>
      </c>
      <c r="B16" s="28" t="s">
        <v>103</v>
      </c>
      <c r="C16" s="29" t="s">
        <v>2</v>
      </c>
      <c r="D16" s="30">
        <v>13</v>
      </c>
      <c r="E16" s="27">
        <v>17.09</v>
      </c>
      <c r="F16" s="31" t="s">
        <v>66</v>
      </c>
      <c r="G16" s="31">
        <v>15.18</v>
      </c>
      <c r="H16" s="32">
        <f>115.659393223818-100</f>
        <v>15.659393223818</v>
      </c>
      <c r="I16" s="32"/>
      <c r="J16" s="32"/>
      <c r="K16" s="32"/>
      <c r="L16" s="32"/>
      <c r="M16" s="27"/>
      <c r="N16" s="63" t="s">
        <v>145</v>
      </c>
    </row>
    <row r="17" spans="1:16" s="46" customFormat="1" ht="22.5" customHeight="1" x14ac:dyDescent="0.25">
      <c r="A17" s="38">
        <v>7</v>
      </c>
      <c r="B17" s="39" t="s">
        <v>104</v>
      </c>
      <c r="C17" s="40" t="s">
        <v>18</v>
      </c>
      <c r="D17" s="41">
        <v>17468</v>
      </c>
      <c r="E17" s="42">
        <v>8429</v>
      </c>
      <c r="F17" s="43">
        <v>7860</v>
      </c>
      <c r="G17" s="43">
        <v>4682</v>
      </c>
      <c r="H17" s="44">
        <f>E17+G17</f>
        <v>13111</v>
      </c>
      <c r="I17" s="44"/>
      <c r="J17" s="44"/>
      <c r="K17" s="45"/>
      <c r="L17" s="45"/>
      <c r="M17" s="45"/>
      <c r="N17" s="66" t="s">
        <v>76</v>
      </c>
      <c r="P17" s="47"/>
    </row>
    <row r="18" spans="1:16" ht="20.25" customHeight="1" x14ac:dyDescent="0.25">
      <c r="A18" s="27">
        <v>8</v>
      </c>
      <c r="B18" s="28" t="s">
        <v>17</v>
      </c>
      <c r="C18" s="29" t="s">
        <v>18</v>
      </c>
      <c r="D18" s="48">
        <v>55000</v>
      </c>
      <c r="E18" s="49">
        <v>21500</v>
      </c>
      <c r="F18" s="49">
        <v>50563</v>
      </c>
      <c r="G18" s="49"/>
      <c r="H18" s="49">
        <f>E18</f>
        <v>21500</v>
      </c>
      <c r="I18" s="49"/>
      <c r="J18" s="49"/>
      <c r="K18" s="49"/>
      <c r="L18" s="49"/>
      <c r="M18" s="49"/>
      <c r="N18" s="67" t="s">
        <v>144</v>
      </c>
    </row>
    <row r="19" spans="1:16" ht="20.25" customHeight="1" x14ac:dyDescent="0.25">
      <c r="A19" s="27">
        <v>9</v>
      </c>
      <c r="B19" s="50" t="s">
        <v>105</v>
      </c>
      <c r="C19" s="51" t="s">
        <v>3</v>
      </c>
      <c r="D19" s="48">
        <v>1200</v>
      </c>
      <c r="E19" s="49">
        <v>474</v>
      </c>
      <c r="F19" s="49">
        <v>1230</v>
      </c>
      <c r="G19" s="52">
        <v>632.6</v>
      </c>
      <c r="H19" s="49">
        <f>E19+G19</f>
        <v>1106.5999999999999</v>
      </c>
      <c r="I19" s="49"/>
      <c r="J19" s="49"/>
      <c r="K19" s="49"/>
      <c r="L19" s="49"/>
      <c r="M19" s="49"/>
      <c r="N19" s="67" t="s">
        <v>146</v>
      </c>
    </row>
    <row r="20" spans="1:16" x14ac:dyDescent="0.25">
      <c r="A20" s="27">
        <v>10</v>
      </c>
      <c r="B20" s="50" t="s">
        <v>106</v>
      </c>
      <c r="C20" s="51" t="s">
        <v>2</v>
      </c>
      <c r="D20" s="30">
        <v>41.45</v>
      </c>
      <c r="E20" s="27">
        <v>36.340000000000003</v>
      </c>
      <c r="F20" s="27">
        <v>45</v>
      </c>
      <c r="G20" s="27">
        <v>43.63</v>
      </c>
      <c r="H20" s="27">
        <v>40</v>
      </c>
      <c r="I20" s="27"/>
      <c r="J20" s="27"/>
      <c r="K20" s="27"/>
      <c r="L20" s="27"/>
      <c r="M20" s="27"/>
      <c r="N20" s="63" t="s">
        <v>79</v>
      </c>
    </row>
    <row r="21" spans="1:16" ht="20.25" customHeight="1" x14ac:dyDescent="0.25">
      <c r="A21" s="27">
        <v>11</v>
      </c>
      <c r="B21" s="50" t="s">
        <v>107</v>
      </c>
      <c r="C21" s="51" t="s">
        <v>2</v>
      </c>
      <c r="D21" s="30">
        <v>60.03</v>
      </c>
      <c r="E21" s="27">
        <v>59.19</v>
      </c>
      <c r="F21" s="27">
        <v>55</v>
      </c>
      <c r="G21" s="27">
        <v>56.17</v>
      </c>
      <c r="H21" s="27"/>
      <c r="I21" s="27"/>
      <c r="J21" s="27"/>
      <c r="K21" s="27"/>
      <c r="L21" s="27"/>
      <c r="M21" s="27"/>
      <c r="N21" s="145" t="s">
        <v>147</v>
      </c>
    </row>
    <row r="22" spans="1:16" ht="20.25" customHeight="1" x14ac:dyDescent="0.25">
      <c r="A22" s="27">
        <v>12</v>
      </c>
      <c r="B22" s="50" t="s">
        <v>108</v>
      </c>
      <c r="C22" s="51" t="s">
        <v>2</v>
      </c>
      <c r="D22" s="30" t="s">
        <v>109</v>
      </c>
      <c r="E22" s="27">
        <v>97.51</v>
      </c>
      <c r="F22" s="31" t="s">
        <v>66</v>
      </c>
      <c r="G22" s="31" t="s">
        <v>66</v>
      </c>
      <c r="H22" s="31" t="s">
        <v>66</v>
      </c>
      <c r="I22" s="31"/>
      <c r="J22" s="31"/>
      <c r="K22" s="31"/>
      <c r="L22" s="31"/>
      <c r="M22" s="31"/>
      <c r="N22" s="146"/>
    </row>
    <row r="23" spans="1:16" ht="20.25" customHeight="1" x14ac:dyDescent="0.25">
      <c r="A23" s="27">
        <v>13</v>
      </c>
      <c r="B23" s="28" t="s">
        <v>110</v>
      </c>
      <c r="C23" s="29" t="s">
        <v>111</v>
      </c>
      <c r="D23" s="30" t="s">
        <v>112</v>
      </c>
      <c r="E23" s="49">
        <v>14000</v>
      </c>
      <c r="F23" s="53">
        <v>37000</v>
      </c>
      <c r="G23" s="53">
        <v>14878</v>
      </c>
      <c r="H23" s="49">
        <f>G23+E23</f>
        <v>28878</v>
      </c>
      <c r="I23" s="49"/>
      <c r="J23" s="49"/>
      <c r="K23" s="49"/>
      <c r="L23" s="49"/>
      <c r="M23" s="49"/>
      <c r="N23" s="54" t="s">
        <v>148</v>
      </c>
    </row>
    <row r="24" spans="1:16" ht="20.25" customHeight="1" x14ac:dyDescent="0.25">
      <c r="A24" s="140">
        <v>14</v>
      </c>
      <c r="B24" s="50" t="s">
        <v>113</v>
      </c>
      <c r="C24" s="51" t="s">
        <v>2</v>
      </c>
      <c r="D24" s="30">
        <v>75</v>
      </c>
      <c r="E24" s="31" t="s">
        <v>66</v>
      </c>
      <c r="F24" s="27">
        <v>73</v>
      </c>
      <c r="G24" s="31" t="s">
        <v>66</v>
      </c>
      <c r="H24" s="27"/>
      <c r="I24" s="27"/>
      <c r="J24" s="27"/>
      <c r="K24" s="27"/>
      <c r="L24" s="27"/>
      <c r="M24" s="27"/>
      <c r="N24" s="145" t="s">
        <v>147</v>
      </c>
    </row>
    <row r="25" spans="1:16" ht="31.5" x14ac:dyDescent="0.25">
      <c r="A25" s="141"/>
      <c r="B25" s="55" t="s">
        <v>114</v>
      </c>
      <c r="C25" s="56" t="s">
        <v>2</v>
      </c>
      <c r="D25" s="30">
        <v>52.5</v>
      </c>
      <c r="E25" s="31" t="s">
        <v>66</v>
      </c>
      <c r="F25" s="31" t="s">
        <v>66</v>
      </c>
      <c r="G25" s="31" t="s">
        <v>66</v>
      </c>
      <c r="H25" s="27"/>
      <c r="I25" s="27"/>
      <c r="J25" s="27"/>
      <c r="K25" s="27"/>
      <c r="L25" s="27"/>
      <c r="M25" s="27"/>
      <c r="N25" s="146"/>
    </row>
    <row r="26" spans="1:16" x14ac:dyDescent="0.25">
      <c r="A26" s="27">
        <v>15</v>
      </c>
      <c r="B26" s="28" t="s">
        <v>115</v>
      </c>
      <c r="C26" s="29" t="s">
        <v>2</v>
      </c>
      <c r="D26" s="57" t="s">
        <v>66</v>
      </c>
      <c r="E26" s="31" t="s">
        <v>66</v>
      </c>
      <c r="F26" s="27">
        <v>5</v>
      </c>
      <c r="G26" s="31" t="s">
        <v>66</v>
      </c>
      <c r="H26" s="27"/>
      <c r="I26" s="27"/>
      <c r="J26" s="27"/>
      <c r="K26" s="27"/>
      <c r="L26" s="27"/>
      <c r="M26" s="27"/>
      <c r="N26" s="64" t="s">
        <v>148</v>
      </c>
    </row>
    <row r="27" spans="1:16" ht="21" customHeight="1" x14ac:dyDescent="0.25">
      <c r="A27" s="140">
        <v>16</v>
      </c>
      <c r="B27" s="50" t="s">
        <v>116</v>
      </c>
      <c r="C27" s="51" t="s">
        <v>117</v>
      </c>
      <c r="D27" s="30">
        <v>10</v>
      </c>
      <c r="E27" s="31">
        <v>0</v>
      </c>
      <c r="F27" s="27">
        <v>6</v>
      </c>
      <c r="G27" s="27">
        <v>3</v>
      </c>
      <c r="H27" s="27"/>
      <c r="I27" s="27"/>
      <c r="J27" s="27"/>
      <c r="K27" s="27"/>
      <c r="L27" s="27"/>
      <c r="M27" s="27"/>
      <c r="N27" s="148" t="s">
        <v>75</v>
      </c>
    </row>
    <row r="28" spans="1:16" ht="15.6" customHeight="1" x14ac:dyDescent="0.25">
      <c r="A28" s="147"/>
      <c r="B28" s="55" t="s">
        <v>118</v>
      </c>
      <c r="C28" s="56" t="s">
        <v>119</v>
      </c>
      <c r="D28" s="30">
        <v>10</v>
      </c>
      <c r="E28" s="31">
        <v>0</v>
      </c>
      <c r="F28" s="27">
        <v>2</v>
      </c>
      <c r="G28" s="27">
        <v>1</v>
      </c>
      <c r="H28" s="27"/>
      <c r="I28" s="27"/>
      <c r="J28" s="27"/>
      <c r="K28" s="27"/>
      <c r="L28" s="27"/>
      <c r="M28" s="27"/>
      <c r="N28" s="149"/>
    </row>
    <row r="29" spans="1:16" ht="15.6" customHeight="1" x14ac:dyDescent="0.25">
      <c r="A29" s="141"/>
      <c r="B29" s="55" t="s">
        <v>120</v>
      </c>
      <c r="C29" s="56" t="s">
        <v>117</v>
      </c>
      <c r="D29" s="30">
        <v>11</v>
      </c>
      <c r="E29" s="31">
        <v>0</v>
      </c>
      <c r="F29" s="27">
        <v>1</v>
      </c>
      <c r="G29" s="27">
        <v>0</v>
      </c>
      <c r="H29" s="27"/>
      <c r="I29" s="27"/>
      <c r="J29" s="27"/>
      <c r="K29" s="27"/>
      <c r="L29" s="27"/>
      <c r="M29" s="27"/>
      <c r="N29" s="150"/>
    </row>
    <row r="30" spans="1:16" ht="21" customHeight="1" x14ac:dyDescent="0.25">
      <c r="A30" s="27">
        <v>17</v>
      </c>
      <c r="B30" s="28" t="s">
        <v>121</v>
      </c>
      <c r="C30" s="29" t="s">
        <v>2</v>
      </c>
      <c r="D30" s="30" t="s">
        <v>122</v>
      </c>
      <c r="E30" s="27">
        <v>99.3</v>
      </c>
      <c r="F30" s="31">
        <v>95</v>
      </c>
      <c r="G30" s="31">
        <v>64.52</v>
      </c>
      <c r="H30" s="27">
        <v>81.91</v>
      </c>
      <c r="I30" s="27"/>
      <c r="J30" s="27"/>
      <c r="K30" s="27"/>
      <c r="L30" s="27"/>
      <c r="M30" s="27"/>
      <c r="N30" s="142" t="s">
        <v>149</v>
      </c>
    </row>
    <row r="31" spans="1:16" ht="21" customHeight="1" x14ac:dyDescent="0.25">
      <c r="A31" s="27">
        <v>18</v>
      </c>
      <c r="B31" s="28" t="s">
        <v>123</v>
      </c>
      <c r="C31" s="29" t="s">
        <v>124</v>
      </c>
      <c r="D31" s="30" t="s">
        <v>125</v>
      </c>
      <c r="E31" s="27">
        <v>10.050000000000001</v>
      </c>
      <c r="F31" s="27">
        <v>11</v>
      </c>
      <c r="G31" s="27">
        <v>10.88</v>
      </c>
      <c r="H31" s="27">
        <v>10.47</v>
      </c>
      <c r="I31" s="27"/>
      <c r="J31" s="27"/>
      <c r="K31" s="27"/>
      <c r="L31" s="27"/>
      <c r="M31" s="27"/>
      <c r="N31" s="143"/>
    </row>
    <row r="32" spans="1:16" ht="21" customHeight="1" x14ac:dyDescent="0.25">
      <c r="A32" s="27">
        <v>19</v>
      </c>
      <c r="B32" s="28" t="s">
        <v>126</v>
      </c>
      <c r="C32" s="29" t="s">
        <v>127</v>
      </c>
      <c r="D32" s="27">
        <v>33.49</v>
      </c>
      <c r="E32" s="27">
        <v>33.49</v>
      </c>
      <c r="F32" s="27">
        <v>28.7</v>
      </c>
      <c r="G32" s="27">
        <v>28</v>
      </c>
      <c r="H32" s="27">
        <v>30.75</v>
      </c>
      <c r="I32" s="27"/>
      <c r="J32" s="27"/>
      <c r="K32" s="27"/>
      <c r="L32" s="27"/>
      <c r="M32" s="27"/>
      <c r="N32" s="144"/>
    </row>
    <row r="33" spans="1:14" ht="50.25" customHeight="1" x14ac:dyDescent="0.25">
      <c r="A33" s="27">
        <v>20</v>
      </c>
      <c r="B33" s="50" t="s">
        <v>128</v>
      </c>
      <c r="C33" s="51" t="s">
        <v>2</v>
      </c>
      <c r="D33" s="30" t="s">
        <v>129</v>
      </c>
      <c r="E33" s="31" t="s">
        <v>66</v>
      </c>
      <c r="F33" s="27" t="s">
        <v>130</v>
      </c>
      <c r="G33" s="31" t="s">
        <v>66</v>
      </c>
      <c r="H33" s="27"/>
      <c r="I33" s="27"/>
      <c r="J33" s="27"/>
      <c r="K33" s="27"/>
      <c r="L33" s="27"/>
      <c r="M33" s="27"/>
      <c r="N33" s="65" t="s">
        <v>75</v>
      </c>
    </row>
    <row r="34" spans="1:14" x14ac:dyDescent="0.25">
      <c r="A34" s="27">
        <v>21</v>
      </c>
      <c r="B34" s="28" t="s">
        <v>131</v>
      </c>
      <c r="C34" s="29" t="s">
        <v>2</v>
      </c>
      <c r="D34" s="30">
        <v>95</v>
      </c>
      <c r="E34" s="27">
        <v>92.02</v>
      </c>
      <c r="F34" s="27">
        <v>95</v>
      </c>
      <c r="G34" s="27">
        <v>87.79</v>
      </c>
      <c r="H34" s="27">
        <v>89.04</v>
      </c>
      <c r="I34" s="27"/>
      <c r="J34" s="27"/>
      <c r="K34" s="27"/>
      <c r="L34" s="27"/>
      <c r="M34" s="27"/>
      <c r="N34" s="142" t="s">
        <v>150</v>
      </c>
    </row>
    <row r="35" spans="1:14" ht="42.75" customHeight="1" x14ac:dyDescent="0.25">
      <c r="A35" s="140">
        <v>22</v>
      </c>
      <c r="B35" s="28" t="s">
        <v>132</v>
      </c>
      <c r="C35" s="29" t="s">
        <v>2</v>
      </c>
      <c r="D35" s="30">
        <v>17.010000000000002</v>
      </c>
      <c r="E35" s="27">
        <v>14.83</v>
      </c>
      <c r="F35" s="27">
        <v>17.64</v>
      </c>
      <c r="G35" s="27">
        <v>14.76</v>
      </c>
      <c r="H35" s="27">
        <f>H36+H37</f>
        <v>14.790000000000001</v>
      </c>
      <c r="I35" s="27"/>
      <c r="J35" s="27"/>
      <c r="K35" s="27"/>
      <c r="L35" s="27"/>
      <c r="M35" s="27"/>
      <c r="N35" s="143"/>
    </row>
    <row r="36" spans="1:14" ht="21" customHeight="1" x14ac:dyDescent="0.25">
      <c r="A36" s="147"/>
      <c r="B36" s="35" t="s">
        <v>133</v>
      </c>
      <c r="C36" s="36" t="s">
        <v>2</v>
      </c>
      <c r="D36" s="58">
        <v>13.06</v>
      </c>
      <c r="E36" s="59">
        <v>12</v>
      </c>
      <c r="F36" s="59">
        <v>13.46</v>
      </c>
      <c r="G36" s="59">
        <v>12.8</v>
      </c>
      <c r="H36" s="59">
        <v>12.4</v>
      </c>
      <c r="I36" s="59"/>
      <c r="J36" s="59"/>
      <c r="K36" s="59"/>
      <c r="L36" s="59"/>
      <c r="M36" s="59"/>
      <c r="N36" s="143"/>
    </row>
    <row r="37" spans="1:14" ht="21" customHeight="1" x14ac:dyDescent="0.25">
      <c r="A37" s="141"/>
      <c r="B37" s="35" t="s">
        <v>134</v>
      </c>
      <c r="C37" s="36" t="s">
        <v>2</v>
      </c>
      <c r="D37" s="58">
        <v>3.96</v>
      </c>
      <c r="E37" s="59">
        <v>2.83</v>
      </c>
      <c r="F37" s="59">
        <v>4.18</v>
      </c>
      <c r="G37" s="59">
        <v>1.96</v>
      </c>
      <c r="H37" s="59">
        <v>2.39</v>
      </c>
      <c r="I37" s="59"/>
      <c r="J37" s="59"/>
      <c r="K37" s="59"/>
      <c r="L37" s="59"/>
      <c r="M37" s="59"/>
      <c r="N37" s="144"/>
    </row>
    <row r="38" spans="1:14" ht="21" customHeight="1" x14ac:dyDescent="0.25">
      <c r="A38" s="27">
        <v>23</v>
      </c>
      <c r="B38" s="50" t="s">
        <v>135</v>
      </c>
      <c r="C38" s="51" t="s">
        <v>2</v>
      </c>
      <c r="D38" s="30">
        <v>90</v>
      </c>
      <c r="E38" s="27">
        <v>89.7</v>
      </c>
      <c r="F38" s="31" t="s">
        <v>66</v>
      </c>
      <c r="G38" s="31" t="s">
        <v>66</v>
      </c>
      <c r="H38" s="27">
        <v>95</v>
      </c>
      <c r="I38" s="27"/>
      <c r="J38" s="27"/>
      <c r="K38" s="27"/>
      <c r="L38" s="27"/>
      <c r="M38" s="27"/>
      <c r="N38" s="68" t="s">
        <v>79</v>
      </c>
    </row>
    <row r="39" spans="1:14" ht="21" customHeight="1" x14ac:dyDescent="0.25">
      <c r="A39" s="27">
        <v>24</v>
      </c>
      <c r="B39" s="28" t="s">
        <v>136</v>
      </c>
      <c r="C39" s="29" t="s">
        <v>2</v>
      </c>
      <c r="D39" s="30">
        <v>65</v>
      </c>
      <c r="E39" s="27">
        <v>65.430000000000007</v>
      </c>
      <c r="F39" s="27">
        <v>96.5</v>
      </c>
      <c r="G39" s="31" t="s">
        <v>66</v>
      </c>
      <c r="H39" s="60">
        <v>80.959999999999994</v>
      </c>
      <c r="I39" s="60"/>
      <c r="J39" s="60"/>
      <c r="K39" s="60"/>
      <c r="L39" s="62"/>
      <c r="M39" s="27"/>
      <c r="N39" s="142" t="s">
        <v>75</v>
      </c>
    </row>
    <row r="40" spans="1:14" ht="21" customHeight="1" x14ac:dyDescent="0.25">
      <c r="A40" s="140">
        <v>25</v>
      </c>
      <c r="B40" s="50" t="s">
        <v>137</v>
      </c>
      <c r="C40" s="51" t="s">
        <v>2</v>
      </c>
      <c r="D40" s="30">
        <v>98.7</v>
      </c>
      <c r="E40" s="27">
        <v>98.7</v>
      </c>
      <c r="F40" s="31" t="s">
        <v>66</v>
      </c>
      <c r="G40" s="31" t="s">
        <v>66</v>
      </c>
      <c r="H40" s="27">
        <v>91.5</v>
      </c>
      <c r="I40" s="27"/>
      <c r="J40" s="27"/>
      <c r="K40" s="27"/>
      <c r="L40" s="27"/>
      <c r="M40" s="27"/>
      <c r="N40" s="144"/>
    </row>
    <row r="41" spans="1:14" ht="21" customHeight="1" x14ac:dyDescent="0.25">
      <c r="A41" s="141"/>
      <c r="B41" s="35" t="s">
        <v>138</v>
      </c>
      <c r="C41" s="36" t="s">
        <v>2</v>
      </c>
      <c r="D41" s="30">
        <v>100</v>
      </c>
      <c r="E41" s="27">
        <v>100</v>
      </c>
      <c r="F41" s="31" t="s">
        <v>66</v>
      </c>
      <c r="G41" s="31" t="s">
        <v>66</v>
      </c>
      <c r="H41" s="27">
        <v>100</v>
      </c>
      <c r="I41" s="27"/>
      <c r="J41" s="27"/>
      <c r="K41" s="27"/>
      <c r="L41" s="27"/>
      <c r="M41" s="27"/>
      <c r="N41" s="68" t="s">
        <v>149</v>
      </c>
    </row>
    <row r="42" spans="1:14" ht="20.25" customHeight="1" x14ac:dyDescent="0.25">
      <c r="A42" s="27">
        <v>26</v>
      </c>
      <c r="B42" s="28" t="s">
        <v>139</v>
      </c>
      <c r="C42" s="29" t="s">
        <v>2</v>
      </c>
      <c r="D42" s="30">
        <v>11.5</v>
      </c>
      <c r="E42" s="27">
        <v>11.66</v>
      </c>
      <c r="F42" s="31" t="s">
        <v>66</v>
      </c>
      <c r="G42" s="31" t="s">
        <v>66</v>
      </c>
      <c r="H42" s="27">
        <v>8.91</v>
      </c>
      <c r="I42" s="27"/>
      <c r="J42" s="27"/>
      <c r="K42" s="27"/>
      <c r="L42" s="27"/>
      <c r="M42" s="27"/>
      <c r="N42" s="68" t="s">
        <v>75</v>
      </c>
    </row>
    <row r="43" spans="1:14" ht="31.5" x14ac:dyDescent="0.25">
      <c r="A43" s="27">
        <v>27</v>
      </c>
      <c r="B43" s="28" t="s">
        <v>140</v>
      </c>
      <c r="C43" s="29" t="s">
        <v>2</v>
      </c>
      <c r="D43" s="57" t="s">
        <v>66</v>
      </c>
      <c r="E43" s="57" t="s">
        <v>66</v>
      </c>
      <c r="F43" s="27">
        <v>90</v>
      </c>
      <c r="G43" s="27">
        <v>92.86</v>
      </c>
      <c r="H43" s="27">
        <v>100</v>
      </c>
      <c r="I43" s="27"/>
      <c r="J43" s="27"/>
      <c r="K43" s="27"/>
      <c r="L43" s="27"/>
      <c r="M43" s="27"/>
      <c r="N43" s="65" t="s">
        <v>151</v>
      </c>
    </row>
  </sheetData>
  <mergeCells count="21">
    <mergeCell ref="A2:N2"/>
    <mergeCell ref="A3:N3"/>
    <mergeCell ref="A5:A6"/>
    <mergeCell ref="B5:B6"/>
    <mergeCell ref="C5:C6"/>
    <mergeCell ref="D5:E5"/>
    <mergeCell ref="F5:G5"/>
    <mergeCell ref="H5:M5"/>
    <mergeCell ref="N5:N6"/>
    <mergeCell ref="A40:A41"/>
    <mergeCell ref="N7:N15"/>
    <mergeCell ref="N21:N22"/>
    <mergeCell ref="N24:N25"/>
    <mergeCell ref="N30:N32"/>
    <mergeCell ref="N34:N37"/>
    <mergeCell ref="N39:N40"/>
    <mergeCell ref="A9:A13"/>
    <mergeCell ref="A24:A25"/>
    <mergeCell ref="A27:A29"/>
    <mergeCell ref="N27:N29"/>
    <mergeCell ref="A35:A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tabSelected="1" zoomScale="85" zoomScaleNormal="85" workbookViewId="0">
      <pane xSplit="8" ySplit="13" topLeftCell="N14" activePane="bottomRight" state="frozen"/>
      <selection pane="topRight" activeCell="I1" sqref="I1"/>
      <selection pane="bottomLeft" activeCell="A14" sqref="A14"/>
      <selection pane="bottomRight" activeCell="S53" sqref="S53"/>
    </sheetView>
  </sheetViews>
  <sheetFormatPr defaultRowHeight="15.75" x14ac:dyDescent="0.25"/>
  <cols>
    <col min="1" max="1" width="6.75" style="3" customWidth="1"/>
    <col min="2" max="2" width="36.625" style="107" customWidth="1"/>
    <col min="3" max="4" width="10.625" style="3" customWidth="1"/>
    <col min="5" max="5" width="13.375" style="4" customWidth="1"/>
    <col min="6" max="6" width="10.625" style="4" customWidth="1"/>
    <col min="7" max="7" width="10.625" style="132" customWidth="1"/>
    <col min="8" max="10" width="10.625" style="4" customWidth="1"/>
    <col min="11" max="13" width="10.625" style="3" customWidth="1"/>
    <col min="14" max="16" width="10.625" style="137" customWidth="1"/>
    <col min="17" max="18" width="10.625" style="3" customWidth="1"/>
    <col min="19" max="19" width="18.75" customWidth="1"/>
  </cols>
  <sheetData>
    <row r="1" spans="1:19" ht="16.5" x14ac:dyDescent="0.25">
      <c r="A1" s="165" t="s">
        <v>82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9"/>
    </row>
    <row r="2" spans="1:19" ht="16.5" x14ac:dyDescent="0.25">
      <c r="A2" s="165" t="s">
        <v>83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</row>
    <row r="3" spans="1:19" ht="16.5" x14ac:dyDescent="0.25">
      <c r="A3" s="166" t="s">
        <v>84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</row>
    <row r="4" spans="1:19" ht="17.25" thickBot="1" x14ac:dyDescent="0.3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</row>
    <row r="5" spans="1:19" ht="17.25" thickBot="1" x14ac:dyDescent="0.3">
      <c r="A5" s="168" t="s">
        <v>0</v>
      </c>
      <c r="B5" s="171" t="s">
        <v>1</v>
      </c>
      <c r="C5" s="174" t="s">
        <v>72</v>
      </c>
      <c r="D5" s="177" t="s">
        <v>73</v>
      </c>
      <c r="E5" s="180" t="s">
        <v>41</v>
      </c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4" t="s">
        <v>74</v>
      </c>
    </row>
    <row r="6" spans="1:19" ht="16.5" customHeight="1" thickBot="1" x14ac:dyDescent="0.3">
      <c r="A6" s="169"/>
      <c r="B6" s="172"/>
      <c r="C6" s="175"/>
      <c r="D6" s="178"/>
      <c r="E6" s="182" t="s">
        <v>45</v>
      </c>
      <c r="F6" s="182"/>
      <c r="G6" s="182"/>
      <c r="H6" s="182"/>
      <c r="I6" s="182"/>
      <c r="J6" s="182"/>
      <c r="K6" s="182"/>
      <c r="L6" s="182" t="s">
        <v>46</v>
      </c>
      <c r="M6" s="182"/>
      <c r="N6" s="182"/>
      <c r="O6" s="182"/>
      <c r="P6" s="182"/>
      <c r="Q6" s="182"/>
      <c r="R6" s="183"/>
      <c r="S6" s="184"/>
    </row>
    <row r="7" spans="1:19" ht="42" customHeight="1" thickBot="1" x14ac:dyDescent="0.3">
      <c r="A7" s="170"/>
      <c r="B7" s="173"/>
      <c r="C7" s="176"/>
      <c r="D7" s="179"/>
      <c r="E7" s="23" t="s">
        <v>37</v>
      </c>
      <c r="F7" s="23" t="s">
        <v>38</v>
      </c>
      <c r="G7" s="120" t="s">
        <v>43</v>
      </c>
      <c r="H7" s="23" t="s">
        <v>40</v>
      </c>
      <c r="I7" s="23" t="s">
        <v>44</v>
      </c>
      <c r="J7" s="23" t="s">
        <v>39</v>
      </c>
      <c r="K7" s="23" t="s">
        <v>42</v>
      </c>
      <c r="L7" s="23" t="s">
        <v>37</v>
      </c>
      <c r="M7" s="23" t="s">
        <v>38</v>
      </c>
      <c r="N7" s="120" t="s">
        <v>43</v>
      </c>
      <c r="O7" s="120" t="s">
        <v>40</v>
      </c>
      <c r="P7" s="120" t="s">
        <v>44</v>
      </c>
      <c r="Q7" s="23" t="s">
        <v>39</v>
      </c>
      <c r="R7" s="24" t="s">
        <v>42</v>
      </c>
      <c r="S7" s="184"/>
    </row>
    <row r="8" spans="1:19" ht="23.45" customHeight="1" thickBot="1" x14ac:dyDescent="0.3">
      <c r="A8" s="10" t="s">
        <v>4</v>
      </c>
      <c r="B8" s="11" t="s">
        <v>48</v>
      </c>
      <c r="C8" s="22" t="s">
        <v>18</v>
      </c>
      <c r="D8" s="70">
        <f>D9+D10+D12+D13</f>
        <v>142859</v>
      </c>
      <c r="E8" s="70">
        <v>155001.89223987839</v>
      </c>
      <c r="F8" s="70">
        <v>73610.901339999997</v>
      </c>
      <c r="G8" s="121"/>
      <c r="H8" s="71"/>
      <c r="I8" s="70"/>
      <c r="J8" s="70"/>
      <c r="K8" s="70"/>
      <c r="L8" s="70"/>
      <c r="M8" s="70"/>
      <c r="N8" s="121"/>
      <c r="O8" s="133"/>
      <c r="P8" s="121"/>
      <c r="Q8" s="70"/>
      <c r="R8" s="72"/>
      <c r="S8" s="160" t="s">
        <v>144</v>
      </c>
    </row>
    <row r="9" spans="1:19" ht="23.45" customHeight="1" thickBot="1" x14ac:dyDescent="0.3">
      <c r="A9" s="13"/>
      <c r="B9" s="14" t="s">
        <v>49</v>
      </c>
      <c r="C9" s="12" t="s">
        <v>50</v>
      </c>
      <c r="D9" s="74">
        <v>50587</v>
      </c>
      <c r="E9" s="73">
        <v>52591.023753296919</v>
      </c>
      <c r="F9" s="74">
        <v>25175.947749999999</v>
      </c>
      <c r="G9" s="122"/>
      <c r="H9" s="73"/>
      <c r="I9" s="73"/>
      <c r="J9" s="74"/>
      <c r="K9" s="74"/>
      <c r="L9" s="73"/>
      <c r="M9" s="73"/>
      <c r="N9" s="130"/>
      <c r="O9" s="122"/>
      <c r="P9" s="122"/>
      <c r="Q9" s="73"/>
      <c r="R9" s="75"/>
      <c r="S9" s="161"/>
    </row>
    <row r="10" spans="1:19" ht="23.45" customHeight="1" thickBot="1" x14ac:dyDescent="0.3">
      <c r="A10" s="13"/>
      <c r="B10" s="14" t="s">
        <v>51</v>
      </c>
      <c r="C10" s="12" t="s">
        <v>50</v>
      </c>
      <c r="D10" s="74">
        <v>27525</v>
      </c>
      <c r="E10" s="73">
        <v>30910.61603551283</v>
      </c>
      <c r="F10" s="74">
        <v>13720.607360000002</v>
      </c>
      <c r="G10" s="122"/>
      <c r="H10" s="73"/>
      <c r="I10" s="73"/>
      <c r="J10" s="74"/>
      <c r="K10" s="74"/>
      <c r="L10" s="73"/>
      <c r="M10" s="73"/>
      <c r="N10" s="130"/>
      <c r="O10" s="122"/>
      <c r="P10" s="122"/>
      <c r="Q10" s="73"/>
      <c r="R10" s="75"/>
      <c r="S10" s="161"/>
    </row>
    <row r="11" spans="1:19" ht="23.45" customHeight="1" thickBot="1" x14ac:dyDescent="0.3">
      <c r="A11" s="15"/>
      <c r="B11" s="16" t="s">
        <v>70</v>
      </c>
      <c r="C11" s="17" t="s">
        <v>50</v>
      </c>
      <c r="D11" s="74">
        <v>17771</v>
      </c>
      <c r="E11" s="73">
        <v>19999.479752707397</v>
      </c>
      <c r="F11" s="74">
        <v>8853.8027099999999</v>
      </c>
      <c r="G11" s="122"/>
      <c r="H11" s="73"/>
      <c r="I11" s="73"/>
      <c r="J11" s="74"/>
      <c r="K11" s="74"/>
      <c r="L11" s="73"/>
      <c r="M11" s="73"/>
      <c r="N11" s="130"/>
      <c r="O11" s="122"/>
      <c r="P11" s="122"/>
      <c r="Q11" s="73"/>
      <c r="R11" s="75"/>
      <c r="S11" s="161"/>
    </row>
    <row r="12" spans="1:19" ht="23.45" customHeight="1" thickBot="1" x14ac:dyDescent="0.3">
      <c r="A12" s="13"/>
      <c r="B12" s="14" t="s">
        <v>52</v>
      </c>
      <c r="C12" s="12" t="s">
        <v>50</v>
      </c>
      <c r="D12" s="74">
        <v>58461</v>
      </c>
      <c r="E12" s="73">
        <v>64756.296443443527</v>
      </c>
      <c r="F12" s="74">
        <v>31107.357069999998</v>
      </c>
      <c r="G12" s="122"/>
      <c r="H12" s="74"/>
      <c r="I12" s="74"/>
      <c r="J12" s="74"/>
      <c r="K12" s="74"/>
      <c r="L12" s="73"/>
      <c r="M12" s="74"/>
      <c r="N12" s="122"/>
      <c r="O12" s="122"/>
      <c r="P12" s="122"/>
      <c r="Q12" s="74"/>
      <c r="R12" s="76"/>
      <c r="S12" s="161"/>
    </row>
    <row r="13" spans="1:19" ht="23.45" customHeight="1" thickBot="1" x14ac:dyDescent="0.3">
      <c r="A13" s="13"/>
      <c r="B13" s="14" t="s">
        <v>53</v>
      </c>
      <c r="C13" s="12" t="s">
        <v>50</v>
      </c>
      <c r="D13" s="74">
        <v>6286</v>
      </c>
      <c r="E13" s="73">
        <v>6743.9560076252146</v>
      </c>
      <c r="F13" s="74">
        <v>3606.9891600000001</v>
      </c>
      <c r="G13" s="122"/>
      <c r="H13" s="73"/>
      <c r="I13" s="73"/>
      <c r="J13" s="74"/>
      <c r="K13" s="74"/>
      <c r="L13" s="73"/>
      <c r="M13" s="73"/>
      <c r="N13" s="130"/>
      <c r="O13" s="122"/>
      <c r="P13" s="122"/>
      <c r="Q13" s="73"/>
      <c r="R13" s="75"/>
      <c r="S13" s="162"/>
    </row>
    <row r="14" spans="1:19" ht="23.45" customHeight="1" thickBot="1" x14ac:dyDescent="0.3">
      <c r="A14" s="18" t="s">
        <v>12</v>
      </c>
      <c r="B14" s="96" t="s">
        <v>5</v>
      </c>
      <c r="C14" s="18" t="s">
        <v>2</v>
      </c>
      <c r="D14" s="109">
        <v>6.5885769951771493</v>
      </c>
      <c r="E14" s="110">
        <v>8.5</v>
      </c>
      <c r="F14" s="111">
        <v>8.1199999999999992</v>
      </c>
      <c r="G14" s="123"/>
      <c r="H14" s="111"/>
      <c r="I14" s="111"/>
      <c r="J14" s="111"/>
      <c r="K14" s="111"/>
      <c r="L14" s="111"/>
      <c r="M14" s="111"/>
      <c r="N14" s="123"/>
      <c r="O14" s="123"/>
      <c r="P14" s="123"/>
      <c r="Q14" s="111"/>
      <c r="R14" s="112"/>
      <c r="S14" s="160" t="s">
        <v>144</v>
      </c>
    </row>
    <row r="15" spans="1:19" s="2" customFormat="1" ht="23.45" customHeight="1" thickBot="1" x14ac:dyDescent="0.3">
      <c r="A15" s="19" t="s">
        <v>47</v>
      </c>
      <c r="B15" s="97" t="s">
        <v>6</v>
      </c>
      <c r="C15" s="19"/>
      <c r="D15" s="113"/>
      <c r="E15" s="114"/>
      <c r="F15" s="77"/>
      <c r="G15" s="124"/>
      <c r="H15" s="78"/>
      <c r="I15" s="78"/>
      <c r="J15" s="77"/>
      <c r="K15" s="77"/>
      <c r="L15" s="77"/>
      <c r="M15" s="78"/>
      <c r="N15" s="134"/>
      <c r="O15" s="124"/>
      <c r="P15" s="124"/>
      <c r="Q15" s="78"/>
      <c r="R15" s="79"/>
      <c r="S15" s="161"/>
    </row>
    <row r="16" spans="1:19" ht="23.45" customHeight="1" thickBot="1" x14ac:dyDescent="0.3">
      <c r="A16" s="20">
        <v>1</v>
      </c>
      <c r="B16" s="98" t="s">
        <v>7</v>
      </c>
      <c r="C16" s="20" t="s">
        <v>2</v>
      </c>
      <c r="D16" s="114">
        <v>3.8791533990460607</v>
      </c>
      <c r="E16" s="80">
        <v>3.9624218251725409</v>
      </c>
      <c r="F16" s="80">
        <v>3.4179005585808255</v>
      </c>
      <c r="G16" s="125"/>
      <c r="H16" s="81"/>
      <c r="I16" s="81"/>
      <c r="J16" s="80"/>
      <c r="K16" s="80"/>
      <c r="L16" s="80"/>
      <c r="M16" s="81"/>
      <c r="N16" s="135"/>
      <c r="O16" s="125"/>
      <c r="P16" s="125"/>
      <c r="Q16" s="81"/>
      <c r="R16" s="82"/>
      <c r="S16" s="161"/>
    </row>
    <row r="17" spans="1:19" ht="23.45" customHeight="1" thickBot="1" x14ac:dyDescent="0.3">
      <c r="A17" s="20">
        <v>2</v>
      </c>
      <c r="B17" s="98" t="s">
        <v>8</v>
      </c>
      <c r="C17" s="20" t="s">
        <v>2</v>
      </c>
      <c r="D17" s="88">
        <v>8.6588858517792033</v>
      </c>
      <c r="E17" s="80">
        <v>12.300993742724842</v>
      </c>
      <c r="F17" s="80">
        <v>11.334086464809843</v>
      </c>
      <c r="G17" s="125"/>
      <c r="H17" s="81"/>
      <c r="I17" s="81"/>
      <c r="J17" s="80"/>
      <c r="K17" s="80"/>
      <c r="L17" s="80"/>
      <c r="M17" s="81"/>
      <c r="N17" s="135"/>
      <c r="O17" s="125"/>
      <c r="P17" s="125"/>
      <c r="Q17" s="81"/>
      <c r="R17" s="82"/>
      <c r="S17" s="161"/>
    </row>
    <row r="18" spans="1:19" ht="23.45" customHeight="1" thickBot="1" x14ac:dyDescent="0.3">
      <c r="A18" s="21"/>
      <c r="B18" s="99" t="s">
        <v>9</v>
      </c>
      <c r="C18" s="21" t="s">
        <v>2</v>
      </c>
      <c r="D18" s="88">
        <v>8.8531747983102349</v>
      </c>
      <c r="E18" s="80">
        <v>12.53871948700818</v>
      </c>
      <c r="F18" s="80">
        <v>11.736738455780696</v>
      </c>
      <c r="G18" s="125"/>
      <c r="H18" s="81"/>
      <c r="I18" s="81"/>
      <c r="J18" s="80"/>
      <c r="K18" s="80"/>
      <c r="L18" s="80"/>
      <c r="M18" s="81"/>
      <c r="N18" s="135"/>
      <c r="O18" s="125"/>
      <c r="P18" s="125"/>
      <c r="Q18" s="81"/>
      <c r="R18" s="82"/>
      <c r="S18" s="161"/>
    </row>
    <row r="19" spans="1:19" ht="23.45" customHeight="1" thickBot="1" x14ac:dyDescent="0.3">
      <c r="A19" s="20">
        <v>3</v>
      </c>
      <c r="B19" s="98" t="s">
        <v>10</v>
      </c>
      <c r="C19" s="20" t="s">
        <v>2</v>
      </c>
      <c r="D19" s="115">
        <v>8.4134291532107284</v>
      </c>
      <c r="E19" s="80">
        <v>10.768093725730537</v>
      </c>
      <c r="F19" s="80">
        <v>10.800590968312761</v>
      </c>
      <c r="G19" s="125"/>
      <c r="H19" s="80"/>
      <c r="I19" s="80"/>
      <c r="J19" s="80"/>
      <c r="K19" s="80"/>
      <c r="L19" s="80"/>
      <c r="M19" s="80"/>
      <c r="N19" s="125"/>
      <c r="O19" s="125"/>
      <c r="P19" s="125"/>
      <c r="Q19" s="80"/>
      <c r="R19" s="83"/>
      <c r="S19" s="161"/>
    </row>
    <row r="20" spans="1:19" ht="23.45" customHeight="1" thickBot="1" x14ac:dyDescent="0.3">
      <c r="A20" s="20">
        <v>4</v>
      </c>
      <c r="B20" s="98" t="s">
        <v>11</v>
      </c>
      <c r="C20" s="20" t="s">
        <v>2</v>
      </c>
      <c r="D20" s="88">
        <v>3.4765087519790399</v>
      </c>
      <c r="E20" s="80">
        <v>7.2844267408741956</v>
      </c>
      <c r="F20" s="80">
        <v>7.9746968096126238</v>
      </c>
      <c r="G20" s="125"/>
      <c r="H20" s="81"/>
      <c r="I20" s="81"/>
      <c r="J20" s="80"/>
      <c r="K20" s="80"/>
      <c r="L20" s="80"/>
      <c r="M20" s="81"/>
      <c r="N20" s="135"/>
      <c r="O20" s="125"/>
      <c r="P20" s="125"/>
      <c r="Q20" s="81"/>
      <c r="R20" s="82"/>
      <c r="S20" s="162"/>
    </row>
    <row r="21" spans="1:19" ht="23.45" customHeight="1" thickBot="1" x14ac:dyDescent="0.3">
      <c r="A21" s="18" t="s">
        <v>54</v>
      </c>
      <c r="B21" s="96" t="s">
        <v>7</v>
      </c>
      <c r="C21" s="18"/>
      <c r="D21" s="116"/>
      <c r="E21" s="116"/>
      <c r="F21" s="116"/>
      <c r="G21" s="126"/>
      <c r="H21" s="116"/>
      <c r="I21" s="116"/>
      <c r="J21" s="116"/>
      <c r="K21" s="116"/>
      <c r="L21" s="116"/>
      <c r="M21" s="84"/>
      <c r="N21" s="127"/>
      <c r="O21" s="127"/>
      <c r="P21" s="127"/>
      <c r="Q21" s="84"/>
      <c r="R21" s="85"/>
      <c r="S21" s="108"/>
    </row>
    <row r="22" spans="1:19" ht="30.6" customHeight="1" thickBot="1" x14ac:dyDescent="0.3">
      <c r="A22" s="20">
        <v>1</v>
      </c>
      <c r="B22" s="98" t="s">
        <v>13</v>
      </c>
      <c r="C22" s="20" t="s">
        <v>15</v>
      </c>
      <c r="D22" s="74">
        <v>8782779</v>
      </c>
      <c r="E22" s="84">
        <v>8693401</v>
      </c>
      <c r="F22" s="84">
        <v>4990044.63</v>
      </c>
      <c r="G22" s="127"/>
      <c r="H22" s="84"/>
      <c r="I22" s="73"/>
      <c r="J22" s="84"/>
      <c r="K22" s="73"/>
      <c r="L22" s="73"/>
      <c r="M22" s="84"/>
      <c r="N22" s="127"/>
      <c r="O22" s="127"/>
      <c r="P22" s="127"/>
      <c r="Q22" s="73"/>
      <c r="R22" s="75"/>
      <c r="S22" s="160" t="s">
        <v>75</v>
      </c>
    </row>
    <row r="23" spans="1:19" ht="23.45" customHeight="1" thickBot="1" x14ac:dyDescent="0.3">
      <c r="A23" s="20">
        <v>2</v>
      </c>
      <c r="B23" s="98" t="s">
        <v>14</v>
      </c>
      <c r="C23" s="20" t="s">
        <v>15</v>
      </c>
      <c r="D23" s="84">
        <f>D24+D25</f>
        <v>1519283</v>
      </c>
      <c r="E23" s="84">
        <v>1550504</v>
      </c>
      <c r="F23" s="84">
        <v>782526</v>
      </c>
      <c r="G23" s="127"/>
      <c r="H23" s="84"/>
      <c r="I23" s="84"/>
      <c r="J23" s="84"/>
      <c r="K23" s="84"/>
      <c r="L23" s="84"/>
      <c r="M23" s="84"/>
      <c r="N23" s="127"/>
      <c r="O23" s="127"/>
      <c r="P23" s="127"/>
      <c r="Q23" s="84"/>
      <c r="R23" s="85"/>
      <c r="S23" s="161"/>
    </row>
    <row r="24" spans="1:19" ht="23.45" customHeight="1" thickBot="1" x14ac:dyDescent="0.3">
      <c r="A24" s="20"/>
      <c r="B24" s="98" t="s">
        <v>57</v>
      </c>
      <c r="C24" s="20" t="s">
        <v>50</v>
      </c>
      <c r="D24" s="84">
        <v>433169</v>
      </c>
      <c r="E24" s="84">
        <v>422300</v>
      </c>
      <c r="F24" s="84">
        <v>208868</v>
      </c>
      <c r="G24" s="127"/>
      <c r="H24" s="84"/>
      <c r="I24" s="84"/>
      <c r="J24" s="84"/>
      <c r="K24" s="84"/>
      <c r="L24" s="84"/>
      <c r="M24" s="84"/>
      <c r="N24" s="127"/>
      <c r="O24" s="127"/>
      <c r="P24" s="127"/>
      <c r="Q24" s="84"/>
      <c r="R24" s="85"/>
      <c r="S24" s="161"/>
    </row>
    <row r="25" spans="1:19" ht="23.45" customHeight="1" thickBot="1" x14ac:dyDescent="0.3">
      <c r="A25" s="20"/>
      <c r="B25" s="98" t="s">
        <v>58</v>
      </c>
      <c r="C25" s="20" t="s">
        <v>50</v>
      </c>
      <c r="D25" s="84">
        <v>1086114</v>
      </c>
      <c r="E25" s="84">
        <v>1128204</v>
      </c>
      <c r="F25" s="84">
        <v>573658</v>
      </c>
      <c r="G25" s="127"/>
      <c r="H25" s="84"/>
      <c r="I25" s="84"/>
      <c r="J25" s="84"/>
      <c r="K25" s="84"/>
      <c r="L25" s="84"/>
      <c r="M25" s="84"/>
      <c r="N25" s="127"/>
      <c r="O25" s="127"/>
      <c r="P25" s="127"/>
      <c r="Q25" s="84"/>
      <c r="R25" s="85"/>
      <c r="S25" s="161"/>
    </row>
    <row r="26" spans="1:19" ht="23.45" customHeight="1" thickBot="1" x14ac:dyDescent="0.3">
      <c r="A26" s="21"/>
      <c r="B26" s="100" t="s">
        <v>59</v>
      </c>
      <c r="C26" s="20" t="s">
        <v>50</v>
      </c>
      <c r="D26" s="84">
        <f>[1]Sheet1!$I$56</f>
        <v>133181</v>
      </c>
      <c r="E26" s="91">
        <v>140000</v>
      </c>
      <c r="F26" s="91">
        <v>70682</v>
      </c>
      <c r="G26" s="127"/>
      <c r="H26" s="84"/>
      <c r="I26" s="84"/>
      <c r="J26" s="84"/>
      <c r="K26" s="84"/>
      <c r="L26" s="73"/>
      <c r="M26" s="84"/>
      <c r="N26" s="127"/>
      <c r="O26" s="127"/>
      <c r="P26" s="127"/>
      <c r="Q26" s="84"/>
      <c r="R26" s="85"/>
      <c r="S26" s="161"/>
    </row>
    <row r="27" spans="1:19" ht="23.45" customHeight="1" thickBot="1" x14ac:dyDescent="0.3">
      <c r="A27" s="21"/>
      <c r="B27" s="100" t="s">
        <v>65</v>
      </c>
      <c r="C27" s="20" t="s">
        <v>50</v>
      </c>
      <c r="D27" s="91">
        <f>[1]Sheet1!$I$57</f>
        <v>628885</v>
      </c>
      <c r="E27" s="91">
        <v>639385</v>
      </c>
      <c r="F27" s="91">
        <v>367500</v>
      </c>
      <c r="G27" s="127"/>
      <c r="H27" s="84"/>
      <c r="I27" s="84"/>
      <c r="J27" s="84"/>
      <c r="K27" s="84"/>
      <c r="L27" s="73"/>
      <c r="M27" s="84"/>
      <c r="N27" s="127"/>
      <c r="O27" s="127"/>
      <c r="P27" s="127"/>
      <c r="Q27" s="84"/>
      <c r="R27" s="85"/>
      <c r="S27" s="161"/>
    </row>
    <row r="28" spans="1:19" ht="23.45" customHeight="1" thickBot="1" x14ac:dyDescent="0.3">
      <c r="A28" s="21"/>
      <c r="B28" s="100" t="s">
        <v>60</v>
      </c>
      <c r="C28" s="20" t="s">
        <v>50</v>
      </c>
      <c r="D28" s="84">
        <f>[1]Sheet1!$I$58</f>
        <v>99251</v>
      </c>
      <c r="E28" s="91">
        <v>100000</v>
      </c>
      <c r="F28" s="73">
        <v>51560</v>
      </c>
      <c r="G28" s="127"/>
      <c r="H28" s="84"/>
      <c r="I28" s="84"/>
      <c r="J28" s="84"/>
      <c r="K28" s="84"/>
      <c r="L28" s="73"/>
      <c r="M28" s="84"/>
      <c r="N28" s="127"/>
      <c r="O28" s="127"/>
      <c r="P28" s="127"/>
      <c r="Q28" s="84"/>
      <c r="R28" s="85"/>
      <c r="S28" s="161"/>
    </row>
    <row r="29" spans="1:19" ht="23.45" customHeight="1" thickBot="1" x14ac:dyDescent="0.3">
      <c r="A29" s="20">
        <v>3</v>
      </c>
      <c r="B29" s="98" t="s">
        <v>56</v>
      </c>
      <c r="C29" s="20"/>
      <c r="D29" s="84"/>
      <c r="E29" s="84"/>
      <c r="F29" s="91"/>
      <c r="G29" s="128"/>
      <c r="H29" s="91"/>
      <c r="I29" s="86"/>
      <c r="J29" s="86"/>
      <c r="K29" s="86"/>
      <c r="L29" s="86"/>
      <c r="M29" s="84"/>
      <c r="N29" s="127"/>
      <c r="O29" s="127"/>
      <c r="P29" s="127"/>
      <c r="Q29" s="84"/>
      <c r="R29" s="85"/>
      <c r="S29" s="161"/>
    </row>
    <row r="30" spans="1:19" ht="23.45" customHeight="1" thickBot="1" x14ac:dyDescent="0.3">
      <c r="A30" s="20"/>
      <c r="B30" s="98" t="s">
        <v>61</v>
      </c>
      <c r="C30" s="20" t="s">
        <v>16</v>
      </c>
      <c r="D30" s="84">
        <v>5753</v>
      </c>
      <c r="E30" s="84">
        <v>6452</v>
      </c>
      <c r="F30" s="84">
        <v>5900</v>
      </c>
      <c r="G30" s="127"/>
      <c r="H30" s="84"/>
      <c r="I30" s="84"/>
      <c r="J30" s="84"/>
      <c r="K30" s="73"/>
      <c r="L30" s="84"/>
      <c r="M30" s="84"/>
      <c r="N30" s="127"/>
      <c r="O30" s="127"/>
      <c r="P30" s="127"/>
      <c r="Q30" s="84"/>
      <c r="R30" s="85"/>
      <c r="S30" s="161"/>
    </row>
    <row r="31" spans="1:19" ht="23.45" customHeight="1" thickBot="1" x14ac:dyDescent="0.3">
      <c r="A31" s="20"/>
      <c r="B31" s="98" t="s">
        <v>62</v>
      </c>
      <c r="C31" s="20" t="s">
        <v>50</v>
      </c>
      <c r="D31" s="84">
        <v>52220</v>
      </c>
      <c r="E31" s="84">
        <v>58500</v>
      </c>
      <c r="F31" s="84">
        <v>54300</v>
      </c>
      <c r="G31" s="127"/>
      <c r="H31" s="84"/>
      <c r="I31" s="84"/>
      <c r="J31" s="84"/>
      <c r="K31" s="73"/>
      <c r="L31" s="84"/>
      <c r="M31" s="84"/>
      <c r="N31" s="127"/>
      <c r="O31" s="127"/>
      <c r="P31" s="127"/>
      <c r="Q31" s="84"/>
      <c r="R31" s="85"/>
      <c r="S31" s="161"/>
    </row>
    <row r="32" spans="1:19" ht="23.45" customHeight="1" thickBot="1" x14ac:dyDescent="0.3">
      <c r="A32" s="20"/>
      <c r="B32" s="98" t="s">
        <v>67</v>
      </c>
      <c r="C32" s="20" t="s">
        <v>50</v>
      </c>
      <c r="D32" s="84">
        <v>390053</v>
      </c>
      <c r="E32" s="84">
        <v>525000</v>
      </c>
      <c r="F32" s="84">
        <v>359500</v>
      </c>
      <c r="G32" s="127"/>
      <c r="H32" s="84"/>
      <c r="I32" s="84"/>
      <c r="J32" s="84"/>
      <c r="K32" s="73"/>
      <c r="L32" s="84"/>
      <c r="M32" s="84"/>
      <c r="N32" s="127"/>
      <c r="O32" s="127"/>
      <c r="P32" s="127"/>
      <c r="Q32" s="84"/>
      <c r="R32" s="85"/>
      <c r="S32" s="161"/>
    </row>
    <row r="33" spans="1:19" ht="23.45" customHeight="1" thickBot="1" x14ac:dyDescent="0.3">
      <c r="A33" s="20"/>
      <c r="B33" s="98" t="s">
        <v>63</v>
      </c>
      <c r="C33" s="20" t="s">
        <v>68</v>
      </c>
      <c r="D33" s="84">
        <v>13598.91</v>
      </c>
      <c r="E33" s="84">
        <v>13700</v>
      </c>
      <c r="F33" s="84">
        <v>13850</v>
      </c>
      <c r="G33" s="127"/>
      <c r="H33" s="84"/>
      <c r="I33" s="84"/>
      <c r="J33" s="84"/>
      <c r="K33" s="73"/>
      <c r="L33" s="84"/>
      <c r="M33" s="84"/>
      <c r="N33" s="127"/>
      <c r="O33" s="127"/>
      <c r="P33" s="127"/>
      <c r="Q33" s="84"/>
      <c r="R33" s="85"/>
      <c r="S33" s="161"/>
    </row>
    <row r="34" spans="1:19" ht="23.45" customHeight="1" thickBot="1" x14ac:dyDescent="0.3">
      <c r="A34" s="20"/>
      <c r="B34" s="101" t="s">
        <v>64</v>
      </c>
      <c r="C34" s="20" t="s">
        <v>15</v>
      </c>
      <c r="D34" s="88">
        <v>34.019999999999996</v>
      </c>
      <c r="E34" s="88">
        <v>32</v>
      </c>
      <c r="F34" s="88">
        <v>20.5</v>
      </c>
      <c r="G34" s="129"/>
      <c r="H34" s="88"/>
      <c r="I34" s="88"/>
      <c r="J34" s="81"/>
      <c r="K34" s="81"/>
      <c r="L34" s="88"/>
      <c r="M34" s="88"/>
      <c r="N34" s="129"/>
      <c r="O34" s="129"/>
      <c r="P34" s="129"/>
      <c r="Q34" s="88"/>
      <c r="R34" s="117"/>
      <c r="S34" s="162"/>
    </row>
    <row r="35" spans="1:19" ht="23.45" customHeight="1" thickBot="1" x14ac:dyDescent="0.3">
      <c r="A35" s="18" t="s">
        <v>55</v>
      </c>
      <c r="B35" s="96" t="s">
        <v>8</v>
      </c>
      <c r="C35" s="18"/>
      <c r="D35" s="116"/>
      <c r="E35" s="116"/>
      <c r="F35" s="116"/>
      <c r="G35" s="126"/>
      <c r="H35" s="116"/>
      <c r="I35" s="116"/>
      <c r="J35" s="116"/>
      <c r="K35" s="116"/>
      <c r="L35" s="116"/>
      <c r="M35" s="84"/>
      <c r="N35" s="127"/>
      <c r="O35" s="127"/>
      <c r="P35" s="127"/>
      <c r="Q35" s="84"/>
      <c r="R35" s="85"/>
      <c r="S35" s="108"/>
    </row>
    <row r="36" spans="1:19" ht="23.45" customHeight="1" thickBot="1" x14ac:dyDescent="0.3">
      <c r="A36" s="20">
        <v>1</v>
      </c>
      <c r="B36" s="98" t="s">
        <v>17</v>
      </c>
      <c r="C36" s="20" t="s">
        <v>18</v>
      </c>
      <c r="D36" s="84">
        <v>43875</v>
      </c>
      <c r="E36" s="84">
        <v>96792</v>
      </c>
      <c r="F36" s="84"/>
      <c r="G36" s="127"/>
      <c r="H36" s="84"/>
      <c r="I36" s="84"/>
      <c r="J36" s="84"/>
      <c r="K36" s="84"/>
      <c r="L36" s="73"/>
      <c r="M36" s="84"/>
      <c r="N36" s="127"/>
      <c r="O36" s="127"/>
      <c r="P36" s="127"/>
      <c r="Q36" s="84"/>
      <c r="R36" s="75"/>
      <c r="S36" s="108"/>
    </row>
    <row r="37" spans="1:19" ht="23.45" customHeight="1" thickBot="1" x14ac:dyDescent="0.3">
      <c r="A37" s="20"/>
      <c r="B37" s="102" t="s">
        <v>19</v>
      </c>
      <c r="C37" s="20" t="s">
        <v>18</v>
      </c>
      <c r="D37" s="84">
        <v>7952.6310000000003</v>
      </c>
      <c r="E37" s="84">
        <v>26116.616000000002</v>
      </c>
      <c r="F37" s="84">
        <v>5533.48</v>
      </c>
      <c r="G37" s="127"/>
      <c r="H37" s="84"/>
      <c r="I37" s="84"/>
      <c r="J37" s="73"/>
      <c r="K37" s="84"/>
      <c r="L37" s="84"/>
      <c r="M37" s="84"/>
      <c r="N37" s="127"/>
      <c r="O37" s="127"/>
      <c r="P37" s="127"/>
      <c r="Q37" s="73"/>
      <c r="R37" s="85"/>
      <c r="S37" s="138" t="s">
        <v>76</v>
      </c>
    </row>
    <row r="38" spans="1:19" ht="23.45" customHeight="1" thickBot="1" x14ac:dyDescent="0.3">
      <c r="A38" s="20"/>
      <c r="B38" s="102" t="s">
        <v>30</v>
      </c>
      <c r="C38" s="20" t="s">
        <v>18</v>
      </c>
      <c r="D38" s="84"/>
      <c r="E38" s="84"/>
      <c r="F38" s="84"/>
      <c r="G38" s="127"/>
      <c r="H38" s="84"/>
      <c r="I38" s="73"/>
      <c r="J38" s="73"/>
      <c r="K38" s="73"/>
      <c r="L38" s="73"/>
      <c r="M38" s="84"/>
      <c r="N38" s="127"/>
      <c r="O38" s="127"/>
      <c r="P38" s="127"/>
      <c r="Q38" s="84"/>
      <c r="R38" s="85"/>
      <c r="S38" s="108"/>
    </row>
    <row r="39" spans="1:19" ht="23.45" customHeight="1" thickBot="1" x14ac:dyDescent="0.3">
      <c r="A39" s="20"/>
      <c r="B39" s="102" t="s">
        <v>20</v>
      </c>
      <c r="C39" s="20" t="s">
        <v>18</v>
      </c>
      <c r="D39" s="84">
        <v>20000</v>
      </c>
      <c r="E39" s="84">
        <v>24000</v>
      </c>
      <c r="F39" s="84">
        <v>8176</v>
      </c>
      <c r="G39" s="127"/>
      <c r="H39" s="84"/>
      <c r="I39" s="73"/>
      <c r="J39" s="73"/>
      <c r="K39" s="73"/>
      <c r="L39" s="84"/>
      <c r="M39" s="84"/>
      <c r="N39" s="127"/>
      <c r="O39" s="127"/>
      <c r="P39" s="127"/>
      <c r="Q39" s="84"/>
      <c r="R39" s="85"/>
      <c r="S39" s="139" t="s">
        <v>80</v>
      </c>
    </row>
    <row r="40" spans="1:19" ht="23.45" customHeight="1" thickBot="1" x14ac:dyDescent="0.3">
      <c r="A40" s="20"/>
      <c r="B40" s="102" t="s">
        <v>21</v>
      </c>
      <c r="C40" s="20" t="s">
        <v>18</v>
      </c>
      <c r="D40" s="84">
        <v>38</v>
      </c>
      <c r="E40" s="84">
        <v>1200</v>
      </c>
      <c r="F40" s="84" t="s">
        <v>66</v>
      </c>
      <c r="G40" s="127"/>
      <c r="H40" s="118"/>
      <c r="I40" s="84"/>
      <c r="J40" s="84"/>
      <c r="K40" s="84"/>
      <c r="L40" s="84"/>
      <c r="M40" s="84"/>
      <c r="N40" s="127"/>
      <c r="O40" s="127"/>
      <c r="P40" s="127"/>
      <c r="Q40" s="84"/>
      <c r="R40" s="84"/>
      <c r="S40" s="138" t="s">
        <v>81</v>
      </c>
    </row>
    <row r="41" spans="1:19" ht="23.45" customHeight="1" thickBot="1" x14ac:dyDescent="0.3">
      <c r="A41" s="20">
        <v>2</v>
      </c>
      <c r="B41" s="98" t="s">
        <v>22</v>
      </c>
      <c r="C41" s="20" t="s">
        <v>2</v>
      </c>
      <c r="D41" s="88">
        <v>82.78</v>
      </c>
      <c r="E41" s="88">
        <v>100</v>
      </c>
      <c r="F41" s="88">
        <v>23.34</v>
      </c>
      <c r="G41" s="129"/>
      <c r="H41" s="88"/>
      <c r="I41" s="88"/>
      <c r="J41" s="88"/>
      <c r="K41" s="88"/>
      <c r="L41" s="88"/>
      <c r="M41" s="88"/>
      <c r="N41" s="129"/>
      <c r="O41" s="129"/>
      <c r="P41" s="129"/>
      <c r="Q41" s="88"/>
      <c r="R41" s="117"/>
      <c r="S41" s="138" t="s">
        <v>76</v>
      </c>
    </row>
    <row r="42" spans="1:19" s="4" customFormat="1" ht="23.45" customHeight="1" thickBot="1" x14ac:dyDescent="0.3">
      <c r="A42" s="20">
        <v>3</v>
      </c>
      <c r="B42" s="98" t="s">
        <v>31</v>
      </c>
      <c r="C42" s="20" t="s">
        <v>18</v>
      </c>
      <c r="D42" s="84">
        <v>104006.02800000001</v>
      </c>
      <c r="E42" s="84"/>
      <c r="F42" s="84">
        <v>51660.41001</v>
      </c>
      <c r="G42" s="127"/>
      <c r="H42" s="84"/>
      <c r="I42" s="73"/>
      <c r="J42" s="73"/>
      <c r="K42" s="73"/>
      <c r="L42" s="84"/>
      <c r="M42" s="84"/>
      <c r="N42" s="127"/>
      <c r="O42" s="127"/>
      <c r="P42" s="127"/>
      <c r="Q42" s="84"/>
      <c r="R42" s="85"/>
      <c r="S42" s="163" t="s">
        <v>77</v>
      </c>
    </row>
    <row r="43" spans="1:19" ht="23.45" customHeight="1" thickBot="1" x14ac:dyDescent="0.3">
      <c r="A43" s="21"/>
      <c r="B43" s="103" t="s">
        <v>36</v>
      </c>
      <c r="C43" s="21"/>
      <c r="D43" s="115">
        <f>D42/91552.227*100-100</f>
        <v>13.602947091609252</v>
      </c>
      <c r="E43" s="88"/>
      <c r="F43" s="115">
        <v>13.05</v>
      </c>
      <c r="G43" s="129"/>
      <c r="H43" s="88"/>
      <c r="I43" s="88"/>
      <c r="J43" s="87"/>
      <c r="K43" s="87"/>
      <c r="L43" s="88"/>
      <c r="M43" s="115"/>
      <c r="N43" s="129"/>
      <c r="O43" s="129"/>
      <c r="P43" s="129"/>
      <c r="Q43" s="115"/>
      <c r="R43" s="119"/>
      <c r="S43" s="164"/>
    </row>
    <row r="44" spans="1:19" ht="23.45" customHeight="1" thickBot="1" x14ac:dyDescent="0.3">
      <c r="A44" s="18" t="s">
        <v>69</v>
      </c>
      <c r="B44" s="96" t="s">
        <v>10</v>
      </c>
      <c r="C44" s="18"/>
      <c r="D44" s="116"/>
      <c r="E44" s="116"/>
      <c r="F44" s="116"/>
      <c r="G44" s="126"/>
      <c r="H44" s="116"/>
      <c r="I44" s="73"/>
      <c r="J44" s="73"/>
      <c r="K44" s="73"/>
      <c r="L44" s="73"/>
      <c r="M44" s="84"/>
      <c r="N44" s="127"/>
      <c r="O44" s="127"/>
      <c r="P44" s="127"/>
      <c r="Q44" s="84"/>
      <c r="R44" s="85"/>
      <c r="S44" s="108"/>
    </row>
    <row r="45" spans="1:19" s="25" customFormat="1" ht="23.45" customHeight="1" thickBot="1" x14ac:dyDescent="0.3">
      <c r="A45" s="20">
        <v>1</v>
      </c>
      <c r="B45" s="104" t="s">
        <v>34</v>
      </c>
      <c r="C45" s="20" t="s">
        <v>18</v>
      </c>
      <c r="D45" s="84" t="s">
        <v>66</v>
      </c>
      <c r="E45" s="84">
        <v>317257</v>
      </c>
      <c r="F45" s="84">
        <v>148734.01</v>
      </c>
      <c r="G45" s="127"/>
      <c r="H45" s="73"/>
      <c r="I45" s="84"/>
      <c r="J45" s="84"/>
      <c r="K45" s="84"/>
      <c r="L45" s="73"/>
      <c r="M45" s="84"/>
      <c r="N45" s="127"/>
      <c r="O45" s="127"/>
      <c r="P45" s="127"/>
      <c r="Q45" s="84"/>
      <c r="R45" s="85"/>
      <c r="S45" s="160" t="s">
        <v>77</v>
      </c>
    </row>
    <row r="46" spans="1:19" s="25" customFormat="1" ht="35.1" customHeight="1" thickBot="1" x14ac:dyDescent="0.3">
      <c r="A46" s="20"/>
      <c r="B46" s="105" t="s">
        <v>71</v>
      </c>
      <c r="C46" s="20" t="s">
        <v>2</v>
      </c>
      <c r="D46" s="84" t="s">
        <v>66</v>
      </c>
      <c r="E46" s="84"/>
      <c r="F46" s="88">
        <v>15.659393223818</v>
      </c>
      <c r="G46" s="129"/>
      <c r="H46" s="88"/>
      <c r="I46" s="88"/>
      <c r="J46" s="88"/>
      <c r="K46" s="88"/>
      <c r="L46" s="88"/>
      <c r="M46" s="88"/>
      <c r="N46" s="129"/>
      <c r="O46" s="129"/>
      <c r="P46" s="129"/>
      <c r="Q46" s="88"/>
      <c r="R46" s="117"/>
      <c r="S46" s="162"/>
    </row>
    <row r="47" spans="1:19" s="4" customFormat="1" ht="23.45" customHeight="1" thickBot="1" x14ac:dyDescent="0.3">
      <c r="A47" s="20">
        <v>2</v>
      </c>
      <c r="B47" s="98" t="s">
        <v>23</v>
      </c>
      <c r="C47" s="20" t="s">
        <v>24</v>
      </c>
      <c r="D47" s="88">
        <v>18.963187000000001</v>
      </c>
      <c r="E47" s="88">
        <v>21.05</v>
      </c>
      <c r="F47" s="88">
        <v>14.1</v>
      </c>
      <c r="G47" s="129"/>
      <c r="H47" s="88"/>
      <c r="I47" s="88"/>
      <c r="J47" s="81"/>
      <c r="K47" s="81"/>
      <c r="L47" s="89"/>
      <c r="M47" s="90"/>
      <c r="N47" s="129"/>
      <c r="O47" s="129"/>
      <c r="P47" s="129"/>
      <c r="Q47" s="88"/>
      <c r="R47" s="81"/>
      <c r="S47" s="157" t="s">
        <v>78</v>
      </c>
    </row>
    <row r="48" spans="1:19" s="4" customFormat="1" ht="23.45" customHeight="1" thickBot="1" x14ac:dyDescent="0.3">
      <c r="A48" s="21"/>
      <c r="B48" s="99" t="s">
        <v>32</v>
      </c>
      <c r="C48" s="21" t="s">
        <v>33</v>
      </c>
      <c r="D48" s="91">
        <v>1003.785</v>
      </c>
      <c r="E48" s="86">
        <v>1227</v>
      </c>
      <c r="F48" s="84">
        <v>909</v>
      </c>
      <c r="G48" s="128"/>
      <c r="H48" s="84"/>
      <c r="I48" s="91"/>
      <c r="J48" s="73"/>
      <c r="K48" s="73"/>
      <c r="L48" s="92"/>
      <c r="M48" s="93"/>
      <c r="N48" s="128"/>
      <c r="O48" s="128"/>
      <c r="P48" s="128"/>
      <c r="Q48" s="84"/>
      <c r="R48" s="73"/>
      <c r="S48" s="158"/>
    </row>
    <row r="49" spans="1:19" s="4" customFormat="1" ht="23.45" customHeight="1" thickBot="1" x14ac:dyDescent="0.3">
      <c r="A49" s="20">
        <v>3</v>
      </c>
      <c r="B49" s="98" t="s">
        <v>35</v>
      </c>
      <c r="C49" s="20" t="s">
        <v>18</v>
      </c>
      <c r="D49" s="84">
        <v>35391.671999999999</v>
      </c>
      <c r="E49" s="73">
        <v>39300</v>
      </c>
      <c r="F49" s="84">
        <v>36514</v>
      </c>
      <c r="G49" s="130"/>
      <c r="H49" s="84"/>
      <c r="I49" s="84"/>
      <c r="J49" s="73"/>
      <c r="K49" s="73"/>
      <c r="L49" s="94"/>
      <c r="M49" s="95"/>
      <c r="N49" s="127"/>
      <c r="O49" s="127"/>
      <c r="P49" s="127"/>
      <c r="Q49" s="84"/>
      <c r="R49" s="73"/>
      <c r="S49" s="159"/>
    </row>
    <row r="50" spans="1:19" s="25" customFormat="1" ht="23.45" customHeight="1" thickBot="1" x14ac:dyDescent="0.3">
      <c r="A50" s="20">
        <v>3</v>
      </c>
      <c r="B50" s="98" t="s">
        <v>25</v>
      </c>
      <c r="C50" s="20" t="s">
        <v>3</v>
      </c>
      <c r="D50" s="84"/>
      <c r="E50" s="73">
        <v>2300</v>
      </c>
      <c r="F50" s="73">
        <v>1107</v>
      </c>
      <c r="G50" s="127"/>
      <c r="H50" s="84"/>
      <c r="I50" s="84"/>
      <c r="J50" s="84"/>
      <c r="K50" s="73"/>
      <c r="L50" s="73"/>
      <c r="M50" s="73"/>
      <c r="N50" s="127"/>
      <c r="O50" s="127"/>
      <c r="P50" s="127"/>
      <c r="Q50" s="84"/>
      <c r="R50" s="75"/>
      <c r="S50" s="138" t="s">
        <v>77</v>
      </c>
    </row>
    <row r="51" spans="1:19" ht="23.45" customHeight="1" thickBot="1" x14ac:dyDescent="0.3">
      <c r="A51" s="20">
        <v>4</v>
      </c>
      <c r="B51" s="98" t="s">
        <v>26</v>
      </c>
      <c r="C51" s="20" t="s">
        <v>27</v>
      </c>
      <c r="D51" s="73">
        <v>38228</v>
      </c>
      <c r="E51" s="73">
        <v>41546</v>
      </c>
      <c r="F51" s="73">
        <v>20110</v>
      </c>
      <c r="G51" s="130"/>
      <c r="H51" s="73"/>
      <c r="I51" s="73"/>
      <c r="J51" s="73"/>
      <c r="K51" s="73"/>
      <c r="L51" s="73"/>
      <c r="M51" s="86"/>
      <c r="N51" s="128"/>
      <c r="O51" s="128"/>
      <c r="P51" s="127"/>
      <c r="Q51" s="84"/>
      <c r="R51" s="75"/>
      <c r="S51" s="138" t="s">
        <v>79</v>
      </c>
    </row>
    <row r="52" spans="1:19" ht="23.45" customHeight="1" thickBot="1" x14ac:dyDescent="0.3">
      <c r="A52" s="20">
        <v>5</v>
      </c>
      <c r="B52" s="98" t="s">
        <v>28</v>
      </c>
      <c r="C52" s="20" t="s">
        <v>29</v>
      </c>
      <c r="D52" s="73">
        <v>218469</v>
      </c>
      <c r="E52" s="73">
        <v>237257</v>
      </c>
      <c r="F52" s="73">
        <v>113884</v>
      </c>
      <c r="G52" s="130"/>
      <c r="H52" s="73"/>
      <c r="I52" s="73"/>
      <c r="J52" s="73"/>
      <c r="K52" s="73"/>
      <c r="L52" s="73"/>
      <c r="M52" s="73"/>
      <c r="N52" s="127"/>
      <c r="O52" s="127"/>
      <c r="P52" s="127"/>
      <c r="Q52" s="84"/>
      <c r="R52" s="75"/>
      <c r="S52" s="138" t="s">
        <v>79</v>
      </c>
    </row>
    <row r="53" spans="1:19" ht="18.75" customHeight="1" x14ac:dyDescent="0.25">
      <c r="A53" s="6"/>
      <c r="B53" s="106"/>
      <c r="C53" s="1"/>
      <c r="D53" s="1"/>
      <c r="E53" s="7"/>
      <c r="F53" s="7"/>
      <c r="G53" s="131"/>
      <c r="H53" s="8"/>
      <c r="I53" s="7"/>
      <c r="J53" s="7"/>
      <c r="K53" s="1"/>
      <c r="L53" s="7"/>
      <c r="M53" s="7"/>
      <c r="N53" s="136"/>
      <c r="O53" s="136"/>
      <c r="P53" s="136"/>
      <c r="Q53" s="7"/>
      <c r="R53" s="7"/>
      <c r="S53" s="5"/>
    </row>
  </sheetData>
  <mergeCells count="18">
    <mergeCell ref="A1:R1"/>
    <mergeCell ref="A2:S2"/>
    <mergeCell ref="A3:S3"/>
    <mergeCell ref="A4:R4"/>
    <mergeCell ref="A5:A7"/>
    <mergeCell ref="B5:B7"/>
    <mergeCell ref="C5:C7"/>
    <mergeCell ref="D5:D7"/>
    <mergeCell ref="E5:R5"/>
    <mergeCell ref="E6:K6"/>
    <mergeCell ref="L6:R6"/>
    <mergeCell ref="S5:S7"/>
    <mergeCell ref="S47:S49"/>
    <mergeCell ref="S8:S13"/>
    <mergeCell ref="S14:S20"/>
    <mergeCell ref="S45:S46"/>
    <mergeCell ref="S42:S43"/>
    <mergeCell ref="S22:S34"/>
  </mergeCells>
  <printOptions horizontalCentered="1"/>
  <pageMargins left="0.196850393700787" right="0" top="0.74803149606299202" bottom="0.74803149606299202" header="0.31496062992126" footer="0.31496062992126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Chi tieu chu yeu</vt:lpstr>
      <vt:lpstr>chi tieu nganh</vt:lpstr>
      <vt:lpstr>'chi tieu nganh'!Print_Area</vt:lpstr>
      <vt:lpstr>'chi tieu nganh'!Print_Titles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2025-07-08T04:56:00Z</cp:lastPrinted>
  <dcterms:created xsi:type="dcterms:W3CDTF">2024-12-19T15:23:28Z</dcterms:created>
  <dcterms:modified xsi:type="dcterms:W3CDTF">2025-07-09T06:43:01Z</dcterms:modified>
</cp:coreProperties>
</file>